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ANUAL\AÑO 2020- NUEVOS CUADROS\"/>
    </mc:Choice>
  </mc:AlternateContent>
  <bookViews>
    <workbookView xWindow="0" yWindow="0" windowWidth="28800" windowHeight="12135"/>
  </bookViews>
  <sheets>
    <sheet name="Cuadro 10 " sheetId="3" r:id="rId1"/>
  </sheets>
  <definedNames>
    <definedName name="_xlnm.Print_Area" localSheetId="0">'Cuadro 10 '!$A$1:$E$194</definedName>
    <definedName name="_xlnm.Print_Titles" localSheetId="0">'Cuadro 10 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9" i="3" l="1"/>
  <c r="D159" i="3"/>
  <c r="E159" i="3"/>
  <c r="B159" i="3"/>
  <c r="C166" i="3"/>
  <c r="D166" i="3"/>
  <c r="E166" i="3"/>
  <c r="B166" i="3"/>
  <c r="C178" i="3"/>
  <c r="D178" i="3"/>
  <c r="E178" i="3"/>
  <c r="B178" i="3"/>
  <c r="B50" i="3"/>
  <c r="B49" i="3"/>
  <c r="B48" i="3"/>
  <c r="C50" i="3"/>
  <c r="D50" i="3"/>
  <c r="E50" i="3"/>
  <c r="C49" i="3"/>
  <c r="D49" i="3"/>
  <c r="E49" i="3"/>
  <c r="C48" i="3"/>
  <c r="D48" i="3"/>
  <c r="E48" i="3"/>
  <c r="C23" i="3"/>
  <c r="D23" i="3"/>
  <c r="E23" i="3"/>
  <c r="B23" i="3"/>
  <c r="C22" i="3"/>
  <c r="D22" i="3"/>
  <c r="E22" i="3"/>
  <c r="B22" i="3"/>
  <c r="C58" i="3"/>
  <c r="D58" i="3"/>
  <c r="E58" i="3"/>
  <c r="B58" i="3"/>
  <c r="C57" i="3"/>
  <c r="D57" i="3"/>
  <c r="E57" i="3"/>
  <c r="B57" i="3"/>
  <c r="C56" i="3"/>
  <c r="D56" i="3"/>
  <c r="E56" i="3"/>
  <c r="B56" i="3"/>
  <c r="C33" i="3"/>
  <c r="D33" i="3"/>
  <c r="E33" i="3"/>
  <c r="B33" i="3"/>
  <c r="C32" i="3"/>
  <c r="D32" i="3"/>
  <c r="E32" i="3"/>
  <c r="B32" i="3"/>
  <c r="C31" i="3"/>
  <c r="D31" i="3"/>
  <c r="E31" i="3"/>
  <c r="B31" i="3"/>
  <c r="C45" i="3"/>
  <c r="D45" i="3"/>
  <c r="E45" i="3"/>
  <c r="B45" i="3"/>
  <c r="C44" i="3"/>
  <c r="D44" i="3"/>
  <c r="E44" i="3"/>
  <c r="B44" i="3"/>
  <c r="C43" i="3"/>
  <c r="D43" i="3"/>
  <c r="E43" i="3"/>
  <c r="B43" i="3"/>
  <c r="B42" i="3"/>
  <c r="C42" i="3"/>
  <c r="C41" i="3" s="1"/>
  <c r="D42" i="3"/>
  <c r="E42" i="3"/>
  <c r="C62" i="3"/>
  <c r="C64" i="3"/>
  <c r="D64" i="3"/>
  <c r="E64" i="3"/>
  <c r="B64" i="3"/>
  <c r="E63" i="3"/>
  <c r="C63" i="3"/>
  <c r="D63" i="3"/>
  <c r="B63" i="3"/>
  <c r="D62" i="3"/>
  <c r="E62" i="3"/>
  <c r="B62" i="3"/>
  <c r="B95" i="3"/>
  <c r="B73" i="3"/>
  <c r="B72" i="3" s="1"/>
  <c r="B102" i="3"/>
  <c r="C95" i="3"/>
  <c r="D95" i="3"/>
  <c r="E95" i="3"/>
  <c r="C73" i="3"/>
  <c r="C72" i="3" s="1"/>
  <c r="D73" i="3"/>
  <c r="D72" i="3" s="1"/>
  <c r="E73" i="3"/>
  <c r="E72" i="3" s="1"/>
  <c r="C102" i="3"/>
  <c r="D102" i="3"/>
  <c r="E102" i="3"/>
  <c r="C81" i="3"/>
  <c r="D81" i="3"/>
  <c r="E81" i="3"/>
  <c r="B81" i="3"/>
  <c r="B80" i="3" s="1"/>
  <c r="B91" i="3"/>
  <c r="E94" i="3" l="1"/>
  <c r="D94" i="3"/>
  <c r="B94" i="3"/>
  <c r="C94" i="3"/>
  <c r="C11" i="3"/>
  <c r="E41" i="3"/>
  <c r="E11" i="3"/>
  <c r="B41" i="3"/>
  <c r="D41" i="3"/>
  <c r="B10" i="3"/>
  <c r="D11" i="3"/>
  <c r="B61" i="3"/>
  <c r="E10" i="3"/>
  <c r="E9" i="3"/>
  <c r="C10" i="3"/>
  <c r="D9" i="3"/>
  <c r="D10" i="3"/>
  <c r="C9" i="3"/>
  <c r="B9" i="3"/>
  <c r="B11" i="3"/>
  <c r="C109" i="3"/>
  <c r="D109" i="3"/>
  <c r="E109" i="3"/>
  <c r="B109" i="3"/>
  <c r="B113" i="3"/>
  <c r="B117" i="3"/>
  <c r="B120" i="3"/>
  <c r="B119" i="3" s="1"/>
  <c r="C110" i="3"/>
  <c r="D110" i="3"/>
  <c r="E110" i="3"/>
  <c r="B110" i="3"/>
  <c r="C113" i="3"/>
  <c r="D113" i="3"/>
  <c r="E113" i="3"/>
  <c r="B138" i="3"/>
  <c r="B131" i="3"/>
  <c r="B130" i="3" s="1"/>
  <c r="B145" i="3"/>
  <c r="B142" i="3"/>
  <c r="B126" i="3"/>
  <c r="B125" i="3"/>
  <c r="B124" i="3"/>
  <c r="C125" i="3"/>
  <c r="D125" i="3"/>
  <c r="E125" i="3"/>
  <c r="C124" i="3"/>
  <c r="D124" i="3"/>
  <c r="E124" i="3"/>
  <c r="C142" i="3"/>
  <c r="C141" i="3" s="1"/>
  <c r="D142" i="3"/>
  <c r="E142" i="3"/>
  <c r="C145" i="3"/>
  <c r="D145" i="3"/>
  <c r="E145" i="3"/>
  <c r="C131" i="3"/>
  <c r="D131" i="3"/>
  <c r="E131" i="3"/>
  <c r="E130" i="3" s="1"/>
  <c r="B185" i="3"/>
  <c r="B150" i="3"/>
  <c r="B167" i="3"/>
  <c r="B160" i="3"/>
  <c r="B179" i="3"/>
  <c r="B153" i="3"/>
  <c r="C152" i="3"/>
  <c r="D152" i="3"/>
  <c r="E152" i="3"/>
  <c r="B152" i="3"/>
  <c r="C151" i="3"/>
  <c r="D151" i="3"/>
  <c r="E151" i="3"/>
  <c r="B151" i="3"/>
  <c r="C150" i="3"/>
  <c r="D150" i="3"/>
  <c r="E150" i="3"/>
  <c r="C179" i="3"/>
  <c r="D179" i="3"/>
  <c r="E179" i="3"/>
  <c r="C160" i="3"/>
  <c r="D160" i="3"/>
  <c r="E160" i="3"/>
  <c r="C185" i="3"/>
  <c r="D185" i="3"/>
  <c r="E185" i="3"/>
  <c r="C167" i="3"/>
  <c r="D167" i="3"/>
  <c r="E167" i="3"/>
  <c r="C174" i="3"/>
  <c r="D174" i="3"/>
  <c r="E174" i="3"/>
  <c r="B174" i="3"/>
  <c r="E138" i="3"/>
  <c r="D138" i="3"/>
  <c r="C138" i="3"/>
  <c r="E117" i="3"/>
  <c r="D117" i="3"/>
  <c r="C117" i="3"/>
  <c r="C120" i="3"/>
  <c r="C119" i="3" s="1"/>
  <c r="D120" i="3"/>
  <c r="D119" i="3" s="1"/>
  <c r="E120" i="3"/>
  <c r="E119" i="3" s="1"/>
  <c r="E91" i="3"/>
  <c r="E61" i="3" s="1"/>
  <c r="D91" i="3"/>
  <c r="D61" i="3" s="1"/>
  <c r="C91" i="3"/>
  <c r="C61" i="3" s="1"/>
  <c r="D141" i="3" l="1"/>
  <c r="D130" i="3"/>
  <c r="C130" i="3"/>
  <c r="E141" i="3"/>
  <c r="B141" i="3"/>
  <c r="E112" i="3"/>
  <c r="D112" i="3"/>
  <c r="B112" i="3"/>
  <c r="C80" i="3"/>
  <c r="C112" i="3"/>
  <c r="D80" i="3"/>
  <c r="E80" i="3"/>
  <c r="C108" i="3"/>
  <c r="D108" i="3"/>
  <c r="B108" i="3"/>
  <c r="E108" i="3"/>
  <c r="E149" i="3"/>
  <c r="C123" i="3"/>
  <c r="C149" i="3"/>
  <c r="D123" i="3"/>
  <c r="B123" i="3"/>
  <c r="D149" i="3"/>
  <c r="E123" i="3"/>
  <c r="B149" i="3"/>
  <c r="E158" i="3"/>
  <c r="D158" i="3"/>
  <c r="C158" i="3"/>
  <c r="B158" i="3"/>
  <c r="E157" i="3"/>
  <c r="D157" i="3"/>
  <c r="C157" i="3"/>
  <c r="B157" i="3"/>
  <c r="E156" i="3"/>
  <c r="D156" i="3"/>
  <c r="C156" i="3"/>
  <c r="B156" i="3"/>
  <c r="E155" i="3"/>
  <c r="D155" i="3"/>
  <c r="C155" i="3"/>
  <c r="B155" i="3"/>
  <c r="E154" i="3"/>
  <c r="D154" i="3"/>
  <c r="C154" i="3"/>
  <c r="B154" i="3"/>
  <c r="E153" i="3"/>
  <c r="D153" i="3"/>
  <c r="C153" i="3"/>
  <c r="E129" i="3"/>
  <c r="D129" i="3"/>
  <c r="C129" i="3"/>
  <c r="B129" i="3"/>
  <c r="E128" i="3"/>
  <c r="D128" i="3"/>
  <c r="C128" i="3"/>
  <c r="B128" i="3"/>
  <c r="E127" i="3"/>
  <c r="D127" i="3"/>
  <c r="C127" i="3"/>
  <c r="B127" i="3"/>
  <c r="E126" i="3"/>
  <c r="D126" i="3"/>
  <c r="C126" i="3"/>
  <c r="E111" i="3"/>
  <c r="D111" i="3"/>
  <c r="C111" i="3"/>
  <c r="B111" i="3"/>
  <c r="E71" i="3"/>
  <c r="D71" i="3"/>
  <c r="C71" i="3"/>
  <c r="B71" i="3"/>
  <c r="E70" i="3"/>
  <c r="D70" i="3"/>
  <c r="C70" i="3"/>
  <c r="B70" i="3"/>
  <c r="E69" i="3"/>
  <c r="D69" i="3"/>
  <c r="C69" i="3"/>
  <c r="B69" i="3"/>
  <c r="E68" i="3"/>
  <c r="D68" i="3"/>
  <c r="C68" i="3"/>
  <c r="B68" i="3"/>
  <c r="E67" i="3"/>
  <c r="D67" i="3"/>
  <c r="C67" i="3"/>
  <c r="B67" i="3"/>
  <c r="E66" i="3"/>
  <c r="D66" i="3"/>
  <c r="C66" i="3"/>
  <c r="B66" i="3"/>
  <c r="E65" i="3"/>
  <c r="D65" i="3"/>
  <c r="C65" i="3"/>
  <c r="B65" i="3"/>
  <c r="E40" i="3"/>
  <c r="D40" i="3"/>
  <c r="C40" i="3"/>
  <c r="B40" i="3"/>
  <c r="E39" i="3"/>
  <c r="D39" i="3"/>
  <c r="C39" i="3"/>
  <c r="B39" i="3"/>
  <c r="E38" i="3"/>
  <c r="D38" i="3"/>
  <c r="C38" i="3"/>
  <c r="B38" i="3"/>
  <c r="E37" i="3"/>
  <c r="E16" i="3" s="1"/>
  <c r="D37" i="3"/>
  <c r="D16" i="3" s="1"/>
  <c r="C37" i="3"/>
  <c r="C16" i="3" s="1"/>
  <c r="B37" i="3"/>
  <c r="B16" i="3" s="1"/>
  <c r="E36" i="3"/>
  <c r="D36" i="3"/>
  <c r="C36" i="3"/>
  <c r="B36" i="3"/>
  <c r="E35" i="3"/>
  <c r="E13" i="3" s="1"/>
  <c r="D35" i="3"/>
  <c r="D13" i="3" s="1"/>
  <c r="C35" i="3"/>
  <c r="C13" i="3" s="1"/>
  <c r="B35" i="3"/>
  <c r="B13" i="3" s="1"/>
  <c r="E34" i="3"/>
  <c r="D34" i="3"/>
  <c r="C34" i="3"/>
  <c r="B34" i="3"/>
  <c r="B30" i="3" s="1"/>
  <c r="E59" i="3"/>
  <c r="E55" i="3" s="1"/>
  <c r="D59" i="3"/>
  <c r="D55" i="3" s="1"/>
  <c r="C59" i="3"/>
  <c r="C55" i="3" s="1"/>
  <c r="B59" i="3"/>
  <c r="B55" i="3" s="1"/>
  <c r="E28" i="3"/>
  <c r="D28" i="3"/>
  <c r="C28" i="3"/>
  <c r="B28" i="3"/>
  <c r="E27" i="3"/>
  <c r="D27" i="3"/>
  <c r="C27" i="3"/>
  <c r="B27" i="3"/>
  <c r="E26" i="3"/>
  <c r="D26" i="3"/>
  <c r="D17" i="3" s="1"/>
  <c r="C26" i="3"/>
  <c r="C17" i="3" s="1"/>
  <c r="B26" i="3"/>
  <c r="E25" i="3"/>
  <c r="D25" i="3"/>
  <c r="C25" i="3"/>
  <c r="B25" i="3"/>
  <c r="E24" i="3"/>
  <c r="D24" i="3"/>
  <c r="D21" i="3" s="1"/>
  <c r="D20" i="3" s="1"/>
  <c r="C24" i="3"/>
  <c r="C21" i="3" s="1"/>
  <c r="C20" i="3" s="1"/>
  <c r="B24" i="3"/>
  <c r="B21" i="3" s="1"/>
  <c r="B20" i="3" s="1"/>
  <c r="E54" i="3"/>
  <c r="D54" i="3"/>
  <c r="C54" i="3"/>
  <c r="C19" i="3" s="1"/>
  <c r="B54" i="3"/>
  <c r="E53" i="3"/>
  <c r="E18" i="3" s="1"/>
  <c r="D53" i="3"/>
  <c r="C53" i="3"/>
  <c r="B53" i="3"/>
  <c r="E52" i="3"/>
  <c r="E14" i="3" s="1"/>
  <c r="D52" i="3"/>
  <c r="C52" i="3"/>
  <c r="B52" i="3"/>
  <c r="E51" i="3"/>
  <c r="D51" i="3"/>
  <c r="C51" i="3"/>
  <c r="C47" i="3" s="1"/>
  <c r="C46" i="3" s="1"/>
  <c r="B51" i="3"/>
  <c r="B47" i="3" s="1"/>
  <c r="B46" i="3" s="1"/>
  <c r="E19" i="3" l="1"/>
  <c r="E21" i="3"/>
  <c r="E20" i="3" s="1"/>
  <c r="D47" i="3"/>
  <c r="D46" i="3" s="1"/>
  <c r="B29" i="3"/>
  <c r="E47" i="3"/>
  <c r="E46" i="3" s="1"/>
  <c r="C30" i="3"/>
  <c r="C29" i="3" s="1"/>
  <c r="C12" i="3"/>
  <c r="D12" i="3"/>
  <c r="D30" i="3"/>
  <c r="E12" i="3"/>
  <c r="E30" i="3"/>
  <c r="B8" i="3"/>
  <c r="D15" i="3"/>
  <c r="C15" i="3"/>
  <c r="E15" i="3"/>
  <c r="B15" i="3"/>
  <c r="B18" i="3"/>
  <c r="B19" i="3"/>
  <c r="B14" i="3"/>
  <c r="C18" i="3"/>
  <c r="B12" i="3"/>
  <c r="E17" i="3"/>
  <c r="C14" i="3"/>
  <c r="D14" i="3"/>
  <c r="D18" i="3"/>
  <c r="D19" i="3"/>
  <c r="B17" i="3"/>
  <c r="D29" i="3" l="1"/>
  <c r="E29" i="3"/>
  <c r="D8" i="3"/>
  <c r="C8" i="3"/>
  <c r="E8" i="3"/>
</calcChain>
</file>

<file path=xl/sharedStrings.xml><?xml version="1.0" encoding="utf-8"?>
<sst xmlns="http://schemas.openxmlformats.org/spreadsheetml/2006/main" count="196" uniqueCount="41">
  <si>
    <t>Construcciones no residenciales nuevas en proceso</t>
  </si>
  <si>
    <t>Número de edificaciones</t>
  </si>
  <si>
    <t>Unidades            (1)</t>
  </si>
  <si>
    <r>
      <t>Área a        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</si>
  <si>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</si>
  <si>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Arraiján</t>
  </si>
  <si>
    <t>Colón</t>
  </si>
  <si>
    <t>Panamá</t>
  </si>
  <si>
    <t>San Miguelito</t>
  </si>
  <si>
    <t xml:space="preserve">NOTA: Obras que iniciaron proceso de construcción en el período de referencia. </t>
  </si>
  <si>
    <t>(1)  Se refiere a los locales comerciales y oficinas que contiene un centro comercial, salones en un  centro educativo,</t>
  </si>
  <si>
    <t>(P) Cifras preliminares.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</si>
  <si>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</si>
  <si>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Primer trimestre</t>
  </si>
  <si>
    <t>Segundo trimestre</t>
  </si>
  <si>
    <t>Tercer trimestre</t>
  </si>
  <si>
    <t>Cuarto trimestre</t>
  </si>
  <si>
    <t>Vivienda individual</t>
  </si>
  <si>
    <t>Dúplex</t>
  </si>
  <si>
    <t>Edificio de apartamento (2)</t>
  </si>
  <si>
    <t>Comercio</t>
  </si>
  <si>
    <t>Depósitos</t>
  </si>
  <si>
    <t>Centros educativos</t>
  </si>
  <si>
    <t>Hoteles</t>
  </si>
  <si>
    <t>Hospitales y clínicas</t>
  </si>
  <si>
    <t>Centros religiosos</t>
  </si>
  <si>
    <t>Administración pública</t>
  </si>
  <si>
    <t>Otros (2)</t>
  </si>
  <si>
    <t>La Chorrera</t>
  </si>
  <si>
    <t>Panamá oeste</t>
  </si>
  <si>
    <t xml:space="preserve">Cuadro 8.  CONSTRUCCIONES RESIDENCIALES Y NO RESIDENCIALES NUEVAS EN PROCESO EN LOS </t>
  </si>
  <si>
    <t xml:space="preserve"> DISTRITOS DE ARRAIJÁN, COLÓN, LA CHORRERA, PANAMÁ Y SAN MIGUELITO, POR NÚMERO, </t>
  </si>
  <si>
    <t>(3)  Son  edificios y  estructuras destinadas a  albergues,  estacionamientos,  galeras para  criaderos y  ceba de animales,</t>
  </si>
  <si>
    <t>Otros (3)</t>
  </si>
  <si>
    <t>(2)  Incluye cuartos de alquiler.</t>
  </si>
  <si>
    <t xml:space="preserve">      habitaciones en un hotel, etc.</t>
  </si>
  <si>
    <t xml:space="preserve">      clubes,  salas de reuniones, cines, teatros, estadios deportivos y otros para el esparcimiento. </t>
  </si>
  <si>
    <t>Provincia, distrito y destino</t>
  </si>
  <si>
    <t>Panamá Oeste</t>
  </si>
  <si>
    <t xml:space="preserve">UNIDADES Y ÁREA, SEGÚN PROVINCIA, DISTRITO Y DESTINO: AÑO 2020 (P), </t>
  </si>
  <si>
    <t xml:space="preserve"> POR TRIMESTRE: AÑO 2020 (P),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</si>
</sst>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 * #,##0.00_ ;_ * \-#,##0.00_ ;_ * &quot;-&quot;??_ ;_ @_ "/>
    <numFmt numFmtId="166" formatCode="_-* #,##0\ _$_-;\-* #,##0\ _$_-;_-* &quot;-&quot;\ _$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4"/>
    <xf numFmtId="0" fontId="3" fillId="2" borderId="4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vertical="center"/>
    </xf>
    <xf numFmtId="0" fontId="2" fillId="0" borderId="0" xfId="2" applyFont="1" applyFill="1" applyBorder="1"/>
    <xf numFmtId="0" fontId="2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164" fontId="2" fillId="0" borderId="0" xfId="2" applyNumberFormat="1" applyFont="1"/>
    <xf numFmtId="0" fontId="2" fillId="0" borderId="0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164" fontId="2" fillId="0" borderId="0" xfId="2" applyNumberFormat="1" applyFont="1" applyAlignment="1">
      <alignment vertical="center"/>
    </xf>
    <xf numFmtId="0" fontId="2" fillId="0" borderId="0" xfId="2" applyFont="1" applyBorder="1"/>
    <xf numFmtId="0" fontId="2" fillId="0" borderId="0" xfId="4" applyFont="1" applyBorder="1"/>
    <xf numFmtId="164" fontId="3" fillId="0" borderId="0" xfId="2" applyNumberFormat="1" applyFont="1" applyFill="1" applyBorder="1" applyAlignment="1">
      <alignment horizontal="center" wrapText="1"/>
    </xf>
    <xf numFmtId="0" fontId="2" fillId="0" borderId="0" xfId="4" applyFont="1" applyBorder="1" applyAlignment="1">
      <alignment vertical="center"/>
    </xf>
    <xf numFmtId="0" fontId="2" fillId="0" borderId="0" xfId="4" applyFont="1" applyBorder="1" applyAlignment="1"/>
    <xf numFmtId="0" fontId="2" fillId="0" borderId="0" xfId="4" applyFont="1" applyAlignment="1"/>
    <xf numFmtId="0" fontId="3" fillId="3" borderId="0" xfId="4" applyFont="1" applyFill="1" applyAlignment="1">
      <alignment horizontal="center" vertical="center" wrapText="1"/>
    </xf>
    <xf numFmtId="164" fontId="3" fillId="3" borderId="0" xfId="2" applyNumberFormat="1" applyFont="1" applyFill="1" applyAlignment="1">
      <alignment horizontal="center"/>
    </xf>
    <xf numFmtId="164" fontId="3" fillId="3" borderId="6" xfId="4" applyNumberFormat="1" applyFont="1" applyFill="1" applyBorder="1"/>
    <xf numFmtId="164" fontId="3" fillId="3" borderId="1" xfId="4" applyNumberFormat="1" applyFont="1" applyFill="1" applyBorder="1"/>
    <xf numFmtId="1" fontId="2" fillId="3" borderId="7" xfId="2" applyNumberFormat="1" applyFont="1" applyFill="1" applyBorder="1" applyAlignment="1">
      <alignment horizontal="left" indent="4"/>
    </xf>
    <xf numFmtId="164" fontId="3" fillId="3" borderId="8" xfId="2" applyNumberFormat="1" applyFont="1" applyFill="1" applyBorder="1" applyAlignment="1">
      <alignment horizontal="center" wrapText="1"/>
    </xf>
    <xf numFmtId="164" fontId="3" fillId="3" borderId="6" xfId="2" applyNumberFormat="1" applyFont="1" applyFill="1" applyBorder="1" applyAlignment="1">
      <alignment horizontal="center" wrapText="1"/>
    </xf>
    <xf numFmtId="49" fontId="2" fillId="3" borderId="0" xfId="4" applyNumberFormat="1" applyFont="1" applyFill="1" applyBorder="1" applyAlignment="1">
      <alignment horizontal="left"/>
    </xf>
    <xf numFmtId="164" fontId="2" fillId="3" borderId="0" xfId="2" applyNumberFormat="1" applyFont="1" applyFill="1" applyAlignment="1">
      <alignment horizontal="left" indent="2"/>
    </xf>
    <xf numFmtId="164" fontId="2" fillId="3" borderId="8" xfId="2" applyNumberFormat="1" applyFont="1" applyFill="1" applyBorder="1" applyAlignment="1">
      <alignment horizontal="center" wrapText="1"/>
    </xf>
    <xf numFmtId="164" fontId="2" fillId="3" borderId="6" xfId="2" applyNumberFormat="1" applyFont="1" applyFill="1" applyBorder="1" applyAlignment="1">
      <alignment horizontal="center" wrapText="1"/>
    </xf>
    <xf numFmtId="164" fontId="2" fillId="3" borderId="6" xfId="4" applyNumberFormat="1" applyFont="1" applyFill="1" applyBorder="1"/>
    <xf numFmtId="49" fontId="2" fillId="3" borderId="0" xfId="4" applyNumberFormat="1" applyFont="1" applyFill="1" applyBorder="1" applyAlignment="1"/>
    <xf numFmtId="49" fontId="2" fillId="3" borderId="0" xfId="4" applyNumberFormat="1" applyFont="1" applyFill="1" applyBorder="1" applyAlignment="1">
      <alignment horizontal="center" vertical="center"/>
    </xf>
    <xf numFmtId="49" fontId="3" fillId="3" borderId="0" xfId="4" applyNumberFormat="1" applyFont="1" applyFill="1" applyAlignment="1">
      <alignment horizontal="center" vertical="center"/>
    </xf>
    <xf numFmtId="49" fontId="2" fillId="3" borderId="0" xfId="4" applyNumberFormat="1" applyFont="1" applyFill="1" applyAlignment="1">
      <alignment horizontal="center" vertical="center"/>
    </xf>
    <xf numFmtId="164" fontId="3" fillId="3" borderId="6" xfId="5" applyNumberFormat="1" applyFont="1" applyFill="1" applyBorder="1" applyAlignment="1">
      <alignment horizontal="right"/>
    </xf>
    <xf numFmtId="164" fontId="3" fillId="3" borderId="6" xfId="4" applyNumberFormat="1" applyFont="1" applyFill="1" applyBorder="1" applyAlignment="1">
      <alignment horizontal="center"/>
    </xf>
    <xf numFmtId="164" fontId="2" fillId="3" borderId="8" xfId="2" applyNumberFormat="1" applyFont="1" applyFill="1" applyBorder="1"/>
    <xf numFmtId="164" fontId="2" fillId="3" borderId="7" xfId="2" applyNumberFormat="1" applyFont="1" applyFill="1" applyBorder="1"/>
    <xf numFmtId="164" fontId="2" fillId="3" borderId="0" xfId="2" applyNumberFormat="1" applyFont="1" applyFill="1" applyBorder="1"/>
    <xf numFmtId="164" fontId="2" fillId="3" borderId="8" xfId="5" applyNumberFormat="1" applyFont="1" applyFill="1" applyBorder="1" applyAlignment="1">
      <alignment horizontal="right"/>
    </xf>
    <xf numFmtId="164" fontId="2" fillId="3" borderId="6" xfId="5" applyNumberFormat="1" applyFont="1" applyFill="1" applyBorder="1" applyAlignment="1">
      <alignment horizontal="right"/>
    </xf>
    <xf numFmtId="164" fontId="3" fillId="3" borderId="8" xfId="2" applyNumberFormat="1" applyFont="1" applyFill="1" applyBorder="1"/>
    <xf numFmtId="164" fontId="3" fillId="3" borderId="7" xfId="2" applyNumberFormat="1" applyFont="1" applyFill="1" applyBorder="1"/>
    <xf numFmtId="164" fontId="3" fillId="3" borderId="0" xfId="2" applyNumberFormat="1" applyFont="1" applyFill="1" applyBorder="1"/>
    <xf numFmtId="164" fontId="3" fillId="3" borderId="6" xfId="2" applyNumberFormat="1" applyFont="1" applyFill="1" applyBorder="1"/>
    <xf numFmtId="164" fontId="2" fillId="3" borderId="6" xfId="2" applyNumberFormat="1" applyFont="1" applyFill="1" applyBorder="1"/>
    <xf numFmtId="164" fontId="3" fillId="3" borderId="6" xfId="5" applyNumberFormat="1" applyFont="1" applyFill="1" applyBorder="1" applyAlignment="1"/>
    <xf numFmtId="49" fontId="2" fillId="3" borderId="7" xfId="4" applyNumberFormat="1" applyFont="1" applyFill="1" applyBorder="1" applyAlignment="1"/>
    <xf numFmtId="164" fontId="3" fillId="3" borderId="8" xfId="5" applyNumberFormat="1" applyFont="1" applyFill="1" applyBorder="1" applyAlignment="1">
      <alignment horizontal="right"/>
    </xf>
    <xf numFmtId="164" fontId="3" fillId="3" borderId="0" xfId="5" applyNumberFormat="1" applyFont="1" applyFill="1" applyBorder="1" applyAlignment="1">
      <alignment horizontal="right"/>
    </xf>
    <xf numFmtId="49" fontId="2" fillId="3" borderId="9" xfId="4" applyNumberFormat="1" applyFont="1" applyFill="1" applyBorder="1" applyAlignment="1">
      <alignment horizontal="left" indent="3"/>
    </xf>
    <xf numFmtId="49" fontId="2" fillId="3" borderId="0" xfId="4" applyNumberFormat="1" applyFont="1" applyFill="1"/>
    <xf numFmtId="0" fontId="2" fillId="3" borderId="0" xfId="4" applyFont="1" applyFill="1"/>
    <xf numFmtId="0" fontId="2" fillId="3" borderId="0" xfId="4" applyFont="1" applyFill="1" applyAlignment="1">
      <alignment vertical="center"/>
    </xf>
    <xf numFmtId="164" fontId="2" fillId="3" borderId="11" xfId="2" applyNumberFormat="1" applyFont="1" applyFill="1" applyBorder="1"/>
    <xf numFmtId="0" fontId="1" fillId="3" borderId="0" xfId="4" applyFont="1" applyFill="1"/>
    <xf numFmtId="1" fontId="1" fillId="3" borderId="7" xfId="2" applyNumberFormat="1" applyFont="1" applyFill="1" applyBorder="1" applyAlignment="1">
      <alignment horizontal="left" indent="4"/>
    </xf>
    <xf numFmtId="0" fontId="3" fillId="3" borderId="0" xfId="4" applyFont="1" applyFill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7" xfId="4" applyFont="1" applyFill="1" applyBorder="1"/>
    <xf numFmtId="49" fontId="1" fillId="3" borderId="0" xfId="4" applyNumberFormat="1" applyFont="1" applyFill="1" applyBorder="1" applyAlignment="1"/>
    <xf numFmtId="49" fontId="1" fillId="3" borderId="0" xfId="4" applyNumberFormat="1" applyFont="1" applyFill="1" applyBorder="1" applyAlignment="1">
      <alignment horizontal="left"/>
    </xf>
  </cellXfs>
  <cellStyles count="6">
    <cellStyle name="Millares [0] 2" xfId="3"/>
    <cellStyle name="Millares_CUADRO6-06 2" xfId="5"/>
    <cellStyle name="Normal" xfId="0" builtinId="0"/>
    <cellStyle name="Normal 2" xfId="1"/>
    <cellStyle name="Normal 2 2" xfId="2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tabSelected="1" zoomScaleNormal="100" zoomScaleSheetLayoutView="100" workbookViewId="0">
      <selection activeCell="A3" sqref="A3:E3"/>
    </sheetView>
  </sheetViews>
  <sheetFormatPr baseColWidth="10" defaultRowHeight="12.75" x14ac:dyDescent="0.2"/>
  <cols>
    <col min="1" max="1" width="30" style="1" customWidth="1"/>
    <col min="2" max="5" width="19.28515625" style="1" customWidth="1"/>
    <col min="6" max="8" width="11.42578125" style="1"/>
    <col min="9" max="9" width="15.140625" style="1" customWidth="1"/>
    <col min="10" max="256" width="11.42578125" style="1"/>
    <col min="257" max="257" width="31.28515625" style="1" customWidth="1"/>
    <col min="258" max="258" width="18.7109375" style="1" customWidth="1"/>
    <col min="259" max="259" width="16.140625" style="1" customWidth="1"/>
    <col min="260" max="260" width="18.42578125" style="1" customWidth="1"/>
    <col min="261" max="261" width="17.42578125" style="1" customWidth="1"/>
    <col min="262" max="264" width="11.42578125" style="1"/>
    <col min="265" max="265" width="15.140625" style="1" customWidth="1"/>
    <col min="266" max="512" width="11.42578125" style="1"/>
    <col min="513" max="513" width="31.28515625" style="1" customWidth="1"/>
    <col min="514" max="514" width="18.7109375" style="1" customWidth="1"/>
    <col min="515" max="515" width="16.140625" style="1" customWidth="1"/>
    <col min="516" max="516" width="18.42578125" style="1" customWidth="1"/>
    <col min="517" max="517" width="17.42578125" style="1" customWidth="1"/>
    <col min="518" max="520" width="11.42578125" style="1"/>
    <col min="521" max="521" width="15.140625" style="1" customWidth="1"/>
    <col min="522" max="768" width="11.42578125" style="1"/>
    <col min="769" max="769" width="31.28515625" style="1" customWidth="1"/>
    <col min="770" max="770" width="18.7109375" style="1" customWidth="1"/>
    <col min="771" max="771" width="16.140625" style="1" customWidth="1"/>
    <col min="772" max="772" width="18.42578125" style="1" customWidth="1"/>
    <col min="773" max="773" width="17.42578125" style="1" customWidth="1"/>
    <col min="774" max="776" width="11.42578125" style="1"/>
    <col min="777" max="777" width="15.140625" style="1" customWidth="1"/>
    <col min="778" max="1024" width="11.42578125" style="1"/>
    <col min="1025" max="1025" width="31.28515625" style="1" customWidth="1"/>
    <col min="1026" max="1026" width="18.7109375" style="1" customWidth="1"/>
    <col min="1027" max="1027" width="16.140625" style="1" customWidth="1"/>
    <col min="1028" max="1028" width="18.42578125" style="1" customWidth="1"/>
    <col min="1029" max="1029" width="17.42578125" style="1" customWidth="1"/>
    <col min="1030" max="1032" width="11.42578125" style="1"/>
    <col min="1033" max="1033" width="15.140625" style="1" customWidth="1"/>
    <col min="1034" max="1280" width="11.42578125" style="1"/>
    <col min="1281" max="1281" width="31.28515625" style="1" customWidth="1"/>
    <col min="1282" max="1282" width="18.7109375" style="1" customWidth="1"/>
    <col min="1283" max="1283" width="16.140625" style="1" customWidth="1"/>
    <col min="1284" max="1284" width="18.42578125" style="1" customWidth="1"/>
    <col min="1285" max="1285" width="17.42578125" style="1" customWidth="1"/>
    <col min="1286" max="1288" width="11.42578125" style="1"/>
    <col min="1289" max="1289" width="15.140625" style="1" customWidth="1"/>
    <col min="1290" max="1536" width="11.42578125" style="1"/>
    <col min="1537" max="1537" width="31.28515625" style="1" customWidth="1"/>
    <col min="1538" max="1538" width="18.7109375" style="1" customWidth="1"/>
    <col min="1539" max="1539" width="16.140625" style="1" customWidth="1"/>
    <col min="1540" max="1540" width="18.42578125" style="1" customWidth="1"/>
    <col min="1541" max="1541" width="17.42578125" style="1" customWidth="1"/>
    <col min="1542" max="1544" width="11.42578125" style="1"/>
    <col min="1545" max="1545" width="15.140625" style="1" customWidth="1"/>
    <col min="1546" max="1792" width="11.42578125" style="1"/>
    <col min="1793" max="1793" width="31.28515625" style="1" customWidth="1"/>
    <col min="1794" max="1794" width="18.7109375" style="1" customWidth="1"/>
    <col min="1795" max="1795" width="16.140625" style="1" customWidth="1"/>
    <col min="1796" max="1796" width="18.42578125" style="1" customWidth="1"/>
    <col min="1797" max="1797" width="17.42578125" style="1" customWidth="1"/>
    <col min="1798" max="1800" width="11.42578125" style="1"/>
    <col min="1801" max="1801" width="15.140625" style="1" customWidth="1"/>
    <col min="1802" max="2048" width="11.42578125" style="1"/>
    <col min="2049" max="2049" width="31.28515625" style="1" customWidth="1"/>
    <col min="2050" max="2050" width="18.7109375" style="1" customWidth="1"/>
    <col min="2051" max="2051" width="16.140625" style="1" customWidth="1"/>
    <col min="2052" max="2052" width="18.42578125" style="1" customWidth="1"/>
    <col min="2053" max="2053" width="17.42578125" style="1" customWidth="1"/>
    <col min="2054" max="2056" width="11.42578125" style="1"/>
    <col min="2057" max="2057" width="15.140625" style="1" customWidth="1"/>
    <col min="2058" max="2304" width="11.42578125" style="1"/>
    <col min="2305" max="2305" width="31.28515625" style="1" customWidth="1"/>
    <col min="2306" max="2306" width="18.7109375" style="1" customWidth="1"/>
    <col min="2307" max="2307" width="16.140625" style="1" customWidth="1"/>
    <col min="2308" max="2308" width="18.42578125" style="1" customWidth="1"/>
    <col min="2309" max="2309" width="17.42578125" style="1" customWidth="1"/>
    <col min="2310" max="2312" width="11.42578125" style="1"/>
    <col min="2313" max="2313" width="15.140625" style="1" customWidth="1"/>
    <col min="2314" max="2560" width="11.42578125" style="1"/>
    <col min="2561" max="2561" width="31.28515625" style="1" customWidth="1"/>
    <col min="2562" max="2562" width="18.7109375" style="1" customWidth="1"/>
    <col min="2563" max="2563" width="16.140625" style="1" customWidth="1"/>
    <col min="2564" max="2564" width="18.42578125" style="1" customWidth="1"/>
    <col min="2565" max="2565" width="17.42578125" style="1" customWidth="1"/>
    <col min="2566" max="2568" width="11.42578125" style="1"/>
    <col min="2569" max="2569" width="15.140625" style="1" customWidth="1"/>
    <col min="2570" max="2816" width="11.42578125" style="1"/>
    <col min="2817" max="2817" width="31.28515625" style="1" customWidth="1"/>
    <col min="2818" max="2818" width="18.7109375" style="1" customWidth="1"/>
    <col min="2819" max="2819" width="16.140625" style="1" customWidth="1"/>
    <col min="2820" max="2820" width="18.42578125" style="1" customWidth="1"/>
    <col min="2821" max="2821" width="17.42578125" style="1" customWidth="1"/>
    <col min="2822" max="2824" width="11.42578125" style="1"/>
    <col min="2825" max="2825" width="15.140625" style="1" customWidth="1"/>
    <col min="2826" max="3072" width="11.42578125" style="1"/>
    <col min="3073" max="3073" width="31.28515625" style="1" customWidth="1"/>
    <col min="3074" max="3074" width="18.7109375" style="1" customWidth="1"/>
    <col min="3075" max="3075" width="16.140625" style="1" customWidth="1"/>
    <col min="3076" max="3076" width="18.42578125" style="1" customWidth="1"/>
    <col min="3077" max="3077" width="17.42578125" style="1" customWidth="1"/>
    <col min="3078" max="3080" width="11.42578125" style="1"/>
    <col min="3081" max="3081" width="15.140625" style="1" customWidth="1"/>
    <col min="3082" max="3328" width="11.42578125" style="1"/>
    <col min="3329" max="3329" width="31.28515625" style="1" customWidth="1"/>
    <col min="3330" max="3330" width="18.7109375" style="1" customWidth="1"/>
    <col min="3331" max="3331" width="16.140625" style="1" customWidth="1"/>
    <col min="3332" max="3332" width="18.42578125" style="1" customWidth="1"/>
    <col min="3333" max="3333" width="17.42578125" style="1" customWidth="1"/>
    <col min="3334" max="3336" width="11.42578125" style="1"/>
    <col min="3337" max="3337" width="15.140625" style="1" customWidth="1"/>
    <col min="3338" max="3584" width="11.42578125" style="1"/>
    <col min="3585" max="3585" width="31.28515625" style="1" customWidth="1"/>
    <col min="3586" max="3586" width="18.7109375" style="1" customWidth="1"/>
    <col min="3587" max="3587" width="16.140625" style="1" customWidth="1"/>
    <col min="3588" max="3588" width="18.42578125" style="1" customWidth="1"/>
    <col min="3589" max="3589" width="17.42578125" style="1" customWidth="1"/>
    <col min="3590" max="3592" width="11.42578125" style="1"/>
    <col min="3593" max="3593" width="15.140625" style="1" customWidth="1"/>
    <col min="3594" max="3840" width="11.42578125" style="1"/>
    <col min="3841" max="3841" width="31.28515625" style="1" customWidth="1"/>
    <col min="3842" max="3842" width="18.7109375" style="1" customWidth="1"/>
    <col min="3843" max="3843" width="16.140625" style="1" customWidth="1"/>
    <col min="3844" max="3844" width="18.42578125" style="1" customWidth="1"/>
    <col min="3845" max="3845" width="17.42578125" style="1" customWidth="1"/>
    <col min="3846" max="3848" width="11.42578125" style="1"/>
    <col min="3849" max="3849" width="15.140625" style="1" customWidth="1"/>
    <col min="3850" max="4096" width="11.42578125" style="1"/>
    <col min="4097" max="4097" width="31.28515625" style="1" customWidth="1"/>
    <col min="4098" max="4098" width="18.7109375" style="1" customWidth="1"/>
    <col min="4099" max="4099" width="16.140625" style="1" customWidth="1"/>
    <col min="4100" max="4100" width="18.42578125" style="1" customWidth="1"/>
    <col min="4101" max="4101" width="17.42578125" style="1" customWidth="1"/>
    <col min="4102" max="4104" width="11.42578125" style="1"/>
    <col min="4105" max="4105" width="15.140625" style="1" customWidth="1"/>
    <col min="4106" max="4352" width="11.42578125" style="1"/>
    <col min="4353" max="4353" width="31.28515625" style="1" customWidth="1"/>
    <col min="4354" max="4354" width="18.7109375" style="1" customWidth="1"/>
    <col min="4355" max="4355" width="16.140625" style="1" customWidth="1"/>
    <col min="4356" max="4356" width="18.42578125" style="1" customWidth="1"/>
    <col min="4357" max="4357" width="17.42578125" style="1" customWidth="1"/>
    <col min="4358" max="4360" width="11.42578125" style="1"/>
    <col min="4361" max="4361" width="15.140625" style="1" customWidth="1"/>
    <col min="4362" max="4608" width="11.42578125" style="1"/>
    <col min="4609" max="4609" width="31.28515625" style="1" customWidth="1"/>
    <col min="4610" max="4610" width="18.7109375" style="1" customWidth="1"/>
    <col min="4611" max="4611" width="16.140625" style="1" customWidth="1"/>
    <col min="4612" max="4612" width="18.42578125" style="1" customWidth="1"/>
    <col min="4613" max="4613" width="17.42578125" style="1" customWidth="1"/>
    <col min="4614" max="4616" width="11.42578125" style="1"/>
    <col min="4617" max="4617" width="15.140625" style="1" customWidth="1"/>
    <col min="4618" max="4864" width="11.42578125" style="1"/>
    <col min="4865" max="4865" width="31.28515625" style="1" customWidth="1"/>
    <col min="4866" max="4866" width="18.7109375" style="1" customWidth="1"/>
    <col min="4867" max="4867" width="16.140625" style="1" customWidth="1"/>
    <col min="4868" max="4868" width="18.42578125" style="1" customWidth="1"/>
    <col min="4869" max="4869" width="17.42578125" style="1" customWidth="1"/>
    <col min="4870" max="4872" width="11.42578125" style="1"/>
    <col min="4873" max="4873" width="15.140625" style="1" customWidth="1"/>
    <col min="4874" max="5120" width="11.42578125" style="1"/>
    <col min="5121" max="5121" width="31.28515625" style="1" customWidth="1"/>
    <col min="5122" max="5122" width="18.7109375" style="1" customWidth="1"/>
    <col min="5123" max="5123" width="16.140625" style="1" customWidth="1"/>
    <col min="5124" max="5124" width="18.42578125" style="1" customWidth="1"/>
    <col min="5125" max="5125" width="17.42578125" style="1" customWidth="1"/>
    <col min="5126" max="5128" width="11.42578125" style="1"/>
    <col min="5129" max="5129" width="15.140625" style="1" customWidth="1"/>
    <col min="5130" max="5376" width="11.42578125" style="1"/>
    <col min="5377" max="5377" width="31.28515625" style="1" customWidth="1"/>
    <col min="5378" max="5378" width="18.7109375" style="1" customWidth="1"/>
    <col min="5379" max="5379" width="16.140625" style="1" customWidth="1"/>
    <col min="5380" max="5380" width="18.42578125" style="1" customWidth="1"/>
    <col min="5381" max="5381" width="17.42578125" style="1" customWidth="1"/>
    <col min="5382" max="5384" width="11.42578125" style="1"/>
    <col min="5385" max="5385" width="15.140625" style="1" customWidth="1"/>
    <col min="5386" max="5632" width="11.42578125" style="1"/>
    <col min="5633" max="5633" width="31.28515625" style="1" customWidth="1"/>
    <col min="5634" max="5634" width="18.7109375" style="1" customWidth="1"/>
    <col min="5635" max="5635" width="16.140625" style="1" customWidth="1"/>
    <col min="5636" max="5636" width="18.42578125" style="1" customWidth="1"/>
    <col min="5637" max="5637" width="17.42578125" style="1" customWidth="1"/>
    <col min="5638" max="5640" width="11.42578125" style="1"/>
    <col min="5641" max="5641" width="15.140625" style="1" customWidth="1"/>
    <col min="5642" max="5888" width="11.42578125" style="1"/>
    <col min="5889" max="5889" width="31.28515625" style="1" customWidth="1"/>
    <col min="5890" max="5890" width="18.7109375" style="1" customWidth="1"/>
    <col min="5891" max="5891" width="16.140625" style="1" customWidth="1"/>
    <col min="5892" max="5892" width="18.42578125" style="1" customWidth="1"/>
    <col min="5893" max="5893" width="17.42578125" style="1" customWidth="1"/>
    <col min="5894" max="5896" width="11.42578125" style="1"/>
    <col min="5897" max="5897" width="15.140625" style="1" customWidth="1"/>
    <col min="5898" max="6144" width="11.42578125" style="1"/>
    <col min="6145" max="6145" width="31.28515625" style="1" customWidth="1"/>
    <col min="6146" max="6146" width="18.7109375" style="1" customWidth="1"/>
    <col min="6147" max="6147" width="16.140625" style="1" customWidth="1"/>
    <col min="6148" max="6148" width="18.42578125" style="1" customWidth="1"/>
    <col min="6149" max="6149" width="17.42578125" style="1" customWidth="1"/>
    <col min="6150" max="6152" width="11.42578125" style="1"/>
    <col min="6153" max="6153" width="15.140625" style="1" customWidth="1"/>
    <col min="6154" max="6400" width="11.42578125" style="1"/>
    <col min="6401" max="6401" width="31.28515625" style="1" customWidth="1"/>
    <col min="6402" max="6402" width="18.7109375" style="1" customWidth="1"/>
    <col min="6403" max="6403" width="16.140625" style="1" customWidth="1"/>
    <col min="6404" max="6404" width="18.42578125" style="1" customWidth="1"/>
    <col min="6405" max="6405" width="17.42578125" style="1" customWidth="1"/>
    <col min="6406" max="6408" width="11.42578125" style="1"/>
    <col min="6409" max="6409" width="15.140625" style="1" customWidth="1"/>
    <col min="6410" max="6656" width="11.42578125" style="1"/>
    <col min="6657" max="6657" width="31.28515625" style="1" customWidth="1"/>
    <col min="6658" max="6658" width="18.7109375" style="1" customWidth="1"/>
    <col min="6659" max="6659" width="16.140625" style="1" customWidth="1"/>
    <col min="6660" max="6660" width="18.42578125" style="1" customWidth="1"/>
    <col min="6661" max="6661" width="17.42578125" style="1" customWidth="1"/>
    <col min="6662" max="6664" width="11.42578125" style="1"/>
    <col min="6665" max="6665" width="15.140625" style="1" customWidth="1"/>
    <col min="6666" max="6912" width="11.42578125" style="1"/>
    <col min="6913" max="6913" width="31.28515625" style="1" customWidth="1"/>
    <col min="6914" max="6914" width="18.7109375" style="1" customWidth="1"/>
    <col min="6915" max="6915" width="16.140625" style="1" customWidth="1"/>
    <col min="6916" max="6916" width="18.42578125" style="1" customWidth="1"/>
    <col min="6917" max="6917" width="17.42578125" style="1" customWidth="1"/>
    <col min="6918" max="6920" width="11.42578125" style="1"/>
    <col min="6921" max="6921" width="15.140625" style="1" customWidth="1"/>
    <col min="6922" max="7168" width="11.42578125" style="1"/>
    <col min="7169" max="7169" width="31.28515625" style="1" customWidth="1"/>
    <col min="7170" max="7170" width="18.7109375" style="1" customWidth="1"/>
    <col min="7171" max="7171" width="16.140625" style="1" customWidth="1"/>
    <col min="7172" max="7172" width="18.42578125" style="1" customWidth="1"/>
    <col min="7173" max="7173" width="17.42578125" style="1" customWidth="1"/>
    <col min="7174" max="7176" width="11.42578125" style="1"/>
    <col min="7177" max="7177" width="15.140625" style="1" customWidth="1"/>
    <col min="7178" max="7424" width="11.42578125" style="1"/>
    <col min="7425" max="7425" width="31.28515625" style="1" customWidth="1"/>
    <col min="7426" max="7426" width="18.7109375" style="1" customWidth="1"/>
    <col min="7427" max="7427" width="16.140625" style="1" customWidth="1"/>
    <col min="7428" max="7428" width="18.42578125" style="1" customWidth="1"/>
    <col min="7429" max="7429" width="17.42578125" style="1" customWidth="1"/>
    <col min="7430" max="7432" width="11.42578125" style="1"/>
    <col min="7433" max="7433" width="15.140625" style="1" customWidth="1"/>
    <col min="7434" max="7680" width="11.42578125" style="1"/>
    <col min="7681" max="7681" width="31.28515625" style="1" customWidth="1"/>
    <col min="7682" max="7682" width="18.7109375" style="1" customWidth="1"/>
    <col min="7683" max="7683" width="16.140625" style="1" customWidth="1"/>
    <col min="7684" max="7684" width="18.42578125" style="1" customWidth="1"/>
    <col min="7685" max="7685" width="17.42578125" style="1" customWidth="1"/>
    <col min="7686" max="7688" width="11.42578125" style="1"/>
    <col min="7689" max="7689" width="15.140625" style="1" customWidth="1"/>
    <col min="7690" max="7936" width="11.42578125" style="1"/>
    <col min="7937" max="7937" width="31.28515625" style="1" customWidth="1"/>
    <col min="7938" max="7938" width="18.7109375" style="1" customWidth="1"/>
    <col min="7939" max="7939" width="16.140625" style="1" customWidth="1"/>
    <col min="7940" max="7940" width="18.42578125" style="1" customWidth="1"/>
    <col min="7941" max="7941" width="17.42578125" style="1" customWidth="1"/>
    <col min="7942" max="7944" width="11.42578125" style="1"/>
    <col min="7945" max="7945" width="15.140625" style="1" customWidth="1"/>
    <col min="7946" max="8192" width="11.42578125" style="1"/>
    <col min="8193" max="8193" width="31.28515625" style="1" customWidth="1"/>
    <col min="8194" max="8194" width="18.7109375" style="1" customWidth="1"/>
    <col min="8195" max="8195" width="16.140625" style="1" customWidth="1"/>
    <col min="8196" max="8196" width="18.42578125" style="1" customWidth="1"/>
    <col min="8197" max="8197" width="17.42578125" style="1" customWidth="1"/>
    <col min="8198" max="8200" width="11.42578125" style="1"/>
    <col min="8201" max="8201" width="15.140625" style="1" customWidth="1"/>
    <col min="8202" max="8448" width="11.42578125" style="1"/>
    <col min="8449" max="8449" width="31.28515625" style="1" customWidth="1"/>
    <col min="8450" max="8450" width="18.7109375" style="1" customWidth="1"/>
    <col min="8451" max="8451" width="16.140625" style="1" customWidth="1"/>
    <col min="8452" max="8452" width="18.42578125" style="1" customWidth="1"/>
    <col min="8453" max="8453" width="17.42578125" style="1" customWidth="1"/>
    <col min="8454" max="8456" width="11.42578125" style="1"/>
    <col min="8457" max="8457" width="15.140625" style="1" customWidth="1"/>
    <col min="8458" max="8704" width="11.42578125" style="1"/>
    <col min="8705" max="8705" width="31.28515625" style="1" customWidth="1"/>
    <col min="8706" max="8706" width="18.7109375" style="1" customWidth="1"/>
    <col min="8707" max="8707" width="16.140625" style="1" customWidth="1"/>
    <col min="8708" max="8708" width="18.42578125" style="1" customWidth="1"/>
    <col min="8709" max="8709" width="17.42578125" style="1" customWidth="1"/>
    <col min="8710" max="8712" width="11.42578125" style="1"/>
    <col min="8713" max="8713" width="15.140625" style="1" customWidth="1"/>
    <col min="8714" max="8960" width="11.42578125" style="1"/>
    <col min="8961" max="8961" width="31.28515625" style="1" customWidth="1"/>
    <col min="8962" max="8962" width="18.7109375" style="1" customWidth="1"/>
    <col min="8963" max="8963" width="16.140625" style="1" customWidth="1"/>
    <col min="8964" max="8964" width="18.42578125" style="1" customWidth="1"/>
    <col min="8965" max="8965" width="17.42578125" style="1" customWidth="1"/>
    <col min="8966" max="8968" width="11.42578125" style="1"/>
    <col min="8969" max="8969" width="15.140625" style="1" customWidth="1"/>
    <col min="8970" max="9216" width="11.42578125" style="1"/>
    <col min="9217" max="9217" width="31.28515625" style="1" customWidth="1"/>
    <col min="9218" max="9218" width="18.7109375" style="1" customWidth="1"/>
    <col min="9219" max="9219" width="16.140625" style="1" customWidth="1"/>
    <col min="9220" max="9220" width="18.42578125" style="1" customWidth="1"/>
    <col min="9221" max="9221" width="17.42578125" style="1" customWidth="1"/>
    <col min="9222" max="9224" width="11.42578125" style="1"/>
    <col min="9225" max="9225" width="15.140625" style="1" customWidth="1"/>
    <col min="9226" max="9472" width="11.42578125" style="1"/>
    <col min="9473" max="9473" width="31.28515625" style="1" customWidth="1"/>
    <col min="9474" max="9474" width="18.7109375" style="1" customWidth="1"/>
    <col min="9475" max="9475" width="16.140625" style="1" customWidth="1"/>
    <col min="9476" max="9476" width="18.42578125" style="1" customWidth="1"/>
    <col min="9477" max="9477" width="17.42578125" style="1" customWidth="1"/>
    <col min="9478" max="9480" width="11.42578125" style="1"/>
    <col min="9481" max="9481" width="15.140625" style="1" customWidth="1"/>
    <col min="9482" max="9728" width="11.42578125" style="1"/>
    <col min="9729" max="9729" width="31.28515625" style="1" customWidth="1"/>
    <col min="9730" max="9730" width="18.7109375" style="1" customWidth="1"/>
    <col min="9731" max="9731" width="16.140625" style="1" customWidth="1"/>
    <col min="9732" max="9732" width="18.42578125" style="1" customWidth="1"/>
    <col min="9733" max="9733" width="17.42578125" style="1" customWidth="1"/>
    <col min="9734" max="9736" width="11.42578125" style="1"/>
    <col min="9737" max="9737" width="15.140625" style="1" customWidth="1"/>
    <col min="9738" max="9984" width="11.42578125" style="1"/>
    <col min="9985" max="9985" width="31.28515625" style="1" customWidth="1"/>
    <col min="9986" max="9986" width="18.7109375" style="1" customWidth="1"/>
    <col min="9987" max="9987" width="16.140625" style="1" customWidth="1"/>
    <col min="9988" max="9988" width="18.42578125" style="1" customWidth="1"/>
    <col min="9989" max="9989" width="17.42578125" style="1" customWidth="1"/>
    <col min="9990" max="9992" width="11.42578125" style="1"/>
    <col min="9993" max="9993" width="15.140625" style="1" customWidth="1"/>
    <col min="9994" max="10240" width="11.42578125" style="1"/>
    <col min="10241" max="10241" width="31.28515625" style="1" customWidth="1"/>
    <col min="10242" max="10242" width="18.7109375" style="1" customWidth="1"/>
    <col min="10243" max="10243" width="16.140625" style="1" customWidth="1"/>
    <col min="10244" max="10244" width="18.42578125" style="1" customWidth="1"/>
    <col min="10245" max="10245" width="17.42578125" style="1" customWidth="1"/>
    <col min="10246" max="10248" width="11.42578125" style="1"/>
    <col min="10249" max="10249" width="15.140625" style="1" customWidth="1"/>
    <col min="10250" max="10496" width="11.42578125" style="1"/>
    <col min="10497" max="10497" width="31.28515625" style="1" customWidth="1"/>
    <col min="10498" max="10498" width="18.7109375" style="1" customWidth="1"/>
    <col min="10499" max="10499" width="16.140625" style="1" customWidth="1"/>
    <col min="10500" max="10500" width="18.42578125" style="1" customWidth="1"/>
    <col min="10501" max="10501" width="17.42578125" style="1" customWidth="1"/>
    <col min="10502" max="10504" width="11.42578125" style="1"/>
    <col min="10505" max="10505" width="15.140625" style="1" customWidth="1"/>
    <col min="10506" max="10752" width="11.42578125" style="1"/>
    <col min="10753" max="10753" width="31.28515625" style="1" customWidth="1"/>
    <col min="10754" max="10754" width="18.7109375" style="1" customWidth="1"/>
    <col min="10755" max="10755" width="16.140625" style="1" customWidth="1"/>
    <col min="10756" max="10756" width="18.42578125" style="1" customWidth="1"/>
    <col min="10757" max="10757" width="17.42578125" style="1" customWidth="1"/>
    <col min="10758" max="10760" width="11.42578125" style="1"/>
    <col min="10761" max="10761" width="15.140625" style="1" customWidth="1"/>
    <col min="10762" max="11008" width="11.42578125" style="1"/>
    <col min="11009" max="11009" width="31.28515625" style="1" customWidth="1"/>
    <col min="11010" max="11010" width="18.7109375" style="1" customWidth="1"/>
    <col min="11011" max="11011" width="16.140625" style="1" customWidth="1"/>
    <col min="11012" max="11012" width="18.42578125" style="1" customWidth="1"/>
    <col min="11013" max="11013" width="17.42578125" style="1" customWidth="1"/>
    <col min="11014" max="11016" width="11.42578125" style="1"/>
    <col min="11017" max="11017" width="15.140625" style="1" customWidth="1"/>
    <col min="11018" max="11264" width="11.42578125" style="1"/>
    <col min="11265" max="11265" width="31.28515625" style="1" customWidth="1"/>
    <col min="11266" max="11266" width="18.7109375" style="1" customWidth="1"/>
    <col min="11267" max="11267" width="16.140625" style="1" customWidth="1"/>
    <col min="11268" max="11268" width="18.42578125" style="1" customWidth="1"/>
    <col min="11269" max="11269" width="17.42578125" style="1" customWidth="1"/>
    <col min="11270" max="11272" width="11.42578125" style="1"/>
    <col min="11273" max="11273" width="15.140625" style="1" customWidth="1"/>
    <col min="11274" max="11520" width="11.42578125" style="1"/>
    <col min="11521" max="11521" width="31.28515625" style="1" customWidth="1"/>
    <col min="11522" max="11522" width="18.7109375" style="1" customWidth="1"/>
    <col min="11523" max="11523" width="16.140625" style="1" customWidth="1"/>
    <col min="11524" max="11524" width="18.42578125" style="1" customWidth="1"/>
    <col min="11525" max="11525" width="17.42578125" style="1" customWidth="1"/>
    <col min="11526" max="11528" width="11.42578125" style="1"/>
    <col min="11529" max="11529" width="15.140625" style="1" customWidth="1"/>
    <col min="11530" max="11776" width="11.42578125" style="1"/>
    <col min="11777" max="11777" width="31.28515625" style="1" customWidth="1"/>
    <col min="11778" max="11778" width="18.7109375" style="1" customWidth="1"/>
    <col min="11779" max="11779" width="16.140625" style="1" customWidth="1"/>
    <col min="11780" max="11780" width="18.42578125" style="1" customWidth="1"/>
    <col min="11781" max="11781" width="17.42578125" style="1" customWidth="1"/>
    <col min="11782" max="11784" width="11.42578125" style="1"/>
    <col min="11785" max="11785" width="15.140625" style="1" customWidth="1"/>
    <col min="11786" max="12032" width="11.42578125" style="1"/>
    <col min="12033" max="12033" width="31.28515625" style="1" customWidth="1"/>
    <col min="12034" max="12034" width="18.7109375" style="1" customWidth="1"/>
    <col min="12035" max="12035" width="16.140625" style="1" customWidth="1"/>
    <col min="12036" max="12036" width="18.42578125" style="1" customWidth="1"/>
    <col min="12037" max="12037" width="17.42578125" style="1" customWidth="1"/>
    <col min="12038" max="12040" width="11.42578125" style="1"/>
    <col min="12041" max="12041" width="15.140625" style="1" customWidth="1"/>
    <col min="12042" max="12288" width="11.42578125" style="1"/>
    <col min="12289" max="12289" width="31.28515625" style="1" customWidth="1"/>
    <col min="12290" max="12290" width="18.7109375" style="1" customWidth="1"/>
    <col min="12291" max="12291" width="16.140625" style="1" customWidth="1"/>
    <col min="12292" max="12292" width="18.42578125" style="1" customWidth="1"/>
    <col min="12293" max="12293" width="17.42578125" style="1" customWidth="1"/>
    <col min="12294" max="12296" width="11.42578125" style="1"/>
    <col min="12297" max="12297" width="15.140625" style="1" customWidth="1"/>
    <col min="12298" max="12544" width="11.42578125" style="1"/>
    <col min="12545" max="12545" width="31.28515625" style="1" customWidth="1"/>
    <col min="12546" max="12546" width="18.7109375" style="1" customWidth="1"/>
    <col min="12547" max="12547" width="16.140625" style="1" customWidth="1"/>
    <col min="12548" max="12548" width="18.42578125" style="1" customWidth="1"/>
    <col min="12549" max="12549" width="17.42578125" style="1" customWidth="1"/>
    <col min="12550" max="12552" width="11.42578125" style="1"/>
    <col min="12553" max="12553" width="15.140625" style="1" customWidth="1"/>
    <col min="12554" max="12800" width="11.42578125" style="1"/>
    <col min="12801" max="12801" width="31.28515625" style="1" customWidth="1"/>
    <col min="12802" max="12802" width="18.7109375" style="1" customWidth="1"/>
    <col min="12803" max="12803" width="16.140625" style="1" customWidth="1"/>
    <col min="12804" max="12804" width="18.42578125" style="1" customWidth="1"/>
    <col min="12805" max="12805" width="17.42578125" style="1" customWidth="1"/>
    <col min="12806" max="12808" width="11.42578125" style="1"/>
    <col min="12809" max="12809" width="15.140625" style="1" customWidth="1"/>
    <col min="12810" max="13056" width="11.42578125" style="1"/>
    <col min="13057" max="13057" width="31.28515625" style="1" customWidth="1"/>
    <col min="13058" max="13058" width="18.7109375" style="1" customWidth="1"/>
    <col min="13059" max="13059" width="16.140625" style="1" customWidth="1"/>
    <col min="13060" max="13060" width="18.42578125" style="1" customWidth="1"/>
    <col min="13061" max="13061" width="17.42578125" style="1" customWidth="1"/>
    <col min="13062" max="13064" width="11.42578125" style="1"/>
    <col min="13065" max="13065" width="15.140625" style="1" customWidth="1"/>
    <col min="13066" max="13312" width="11.42578125" style="1"/>
    <col min="13313" max="13313" width="31.28515625" style="1" customWidth="1"/>
    <col min="13314" max="13314" width="18.7109375" style="1" customWidth="1"/>
    <col min="13315" max="13315" width="16.140625" style="1" customWidth="1"/>
    <col min="13316" max="13316" width="18.42578125" style="1" customWidth="1"/>
    <col min="13317" max="13317" width="17.42578125" style="1" customWidth="1"/>
    <col min="13318" max="13320" width="11.42578125" style="1"/>
    <col min="13321" max="13321" width="15.140625" style="1" customWidth="1"/>
    <col min="13322" max="13568" width="11.42578125" style="1"/>
    <col min="13569" max="13569" width="31.28515625" style="1" customWidth="1"/>
    <col min="13570" max="13570" width="18.7109375" style="1" customWidth="1"/>
    <col min="13571" max="13571" width="16.140625" style="1" customWidth="1"/>
    <col min="13572" max="13572" width="18.42578125" style="1" customWidth="1"/>
    <col min="13573" max="13573" width="17.42578125" style="1" customWidth="1"/>
    <col min="13574" max="13576" width="11.42578125" style="1"/>
    <col min="13577" max="13577" width="15.140625" style="1" customWidth="1"/>
    <col min="13578" max="13824" width="11.42578125" style="1"/>
    <col min="13825" max="13825" width="31.28515625" style="1" customWidth="1"/>
    <col min="13826" max="13826" width="18.7109375" style="1" customWidth="1"/>
    <col min="13827" max="13827" width="16.140625" style="1" customWidth="1"/>
    <col min="13828" max="13828" width="18.42578125" style="1" customWidth="1"/>
    <col min="13829" max="13829" width="17.42578125" style="1" customWidth="1"/>
    <col min="13830" max="13832" width="11.42578125" style="1"/>
    <col min="13833" max="13833" width="15.140625" style="1" customWidth="1"/>
    <col min="13834" max="14080" width="11.42578125" style="1"/>
    <col min="14081" max="14081" width="31.28515625" style="1" customWidth="1"/>
    <col min="14082" max="14082" width="18.7109375" style="1" customWidth="1"/>
    <col min="14083" max="14083" width="16.140625" style="1" customWidth="1"/>
    <col min="14084" max="14084" width="18.42578125" style="1" customWidth="1"/>
    <col min="14085" max="14085" width="17.42578125" style="1" customWidth="1"/>
    <col min="14086" max="14088" width="11.42578125" style="1"/>
    <col min="14089" max="14089" width="15.140625" style="1" customWidth="1"/>
    <col min="14090" max="14336" width="11.42578125" style="1"/>
    <col min="14337" max="14337" width="31.28515625" style="1" customWidth="1"/>
    <col min="14338" max="14338" width="18.7109375" style="1" customWidth="1"/>
    <col min="14339" max="14339" width="16.140625" style="1" customWidth="1"/>
    <col min="14340" max="14340" width="18.42578125" style="1" customWidth="1"/>
    <col min="14341" max="14341" width="17.42578125" style="1" customWidth="1"/>
    <col min="14342" max="14344" width="11.42578125" style="1"/>
    <col min="14345" max="14345" width="15.140625" style="1" customWidth="1"/>
    <col min="14346" max="14592" width="11.42578125" style="1"/>
    <col min="14593" max="14593" width="31.28515625" style="1" customWidth="1"/>
    <col min="14594" max="14594" width="18.7109375" style="1" customWidth="1"/>
    <col min="14595" max="14595" width="16.140625" style="1" customWidth="1"/>
    <col min="14596" max="14596" width="18.42578125" style="1" customWidth="1"/>
    <col min="14597" max="14597" width="17.42578125" style="1" customWidth="1"/>
    <col min="14598" max="14600" width="11.42578125" style="1"/>
    <col min="14601" max="14601" width="15.140625" style="1" customWidth="1"/>
    <col min="14602" max="14848" width="11.42578125" style="1"/>
    <col min="14849" max="14849" width="31.28515625" style="1" customWidth="1"/>
    <col min="14850" max="14850" width="18.7109375" style="1" customWidth="1"/>
    <col min="14851" max="14851" width="16.140625" style="1" customWidth="1"/>
    <col min="14852" max="14852" width="18.42578125" style="1" customWidth="1"/>
    <col min="14853" max="14853" width="17.42578125" style="1" customWidth="1"/>
    <col min="14854" max="14856" width="11.42578125" style="1"/>
    <col min="14857" max="14857" width="15.140625" style="1" customWidth="1"/>
    <col min="14858" max="15104" width="11.42578125" style="1"/>
    <col min="15105" max="15105" width="31.28515625" style="1" customWidth="1"/>
    <col min="15106" max="15106" width="18.7109375" style="1" customWidth="1"/>
    <col min="15107" max="15107" width="16.140625" style="1" customWidth="1"/>
    <col min="15108" max="15108" width="18.42578125" style="1" customWidth="1"/>
    <col min="15109" max="15109" width="17.42578125" style="1" customWidth="1"/>
    <col min="15110" max="15112" width="11.42578125" style="1"/>
    <col min="15113" max="15113" width="15.140625" style="1" customWidth="1"/>
    <col min="15114" max="15360" width="11.42578125" style="1"/>
    <col min="15361" max="15361" width="31.28515625" style="1" customWidth="1"/>
    <col min="15362" max="15362" width="18.7109375" style="1" customWidth="1"/>
    <col min="15363" max="15363" width="16.140625" style="1" customWidth="1"/>
    <col min="15364" max="15364" width="18.42578125" style="1" customWidth="1"/>
    <col min="15365" max="15365" width="17.42578125" style="1" customWidth="1"/>
    <col min="15366" max="15368" width="11.42578125" style="1"/>
    <col min="15369" max="15369" width="15.140625" style="1" customWidth="1"/>
    <col min="15370" max="15616" width="11.42578125" style="1"/>
    <col min="15617" max="15617" width="31.28515625" style="1" customWidth="1"/>
    <col min="15618" max="15618" width="18.7109375" style="1" customWidth="1"/>
    <col min="15619" max="15619" width="16.140625" style="1" customWidth="1"/>
    <col min="15620" max="15620" width="18.42578125" style="1" customWidth="1"/>
    <col min="15621" max="15621" width="17.42578125" style="1" customWidth="1"/>
    <col min="15622" max="15624" width="11.42578125" style="1"/>
    <col min="15625" max="15625" width="15.140625" style="1" customWidth="1"/>
    <col min="15626" max="15872" width="11.42578125" style="1"/>
    <col min="15873" max="15873" width="31.28515625" style="1" customWidth="1"/>
    <col min="15874" max="15874" width="18.7109375" style="1" customWidth="1"/>
    <col min="15875" max="15875" width="16.140625" style="1" customWidth="1"/>
    <col min="15876" max="15876" width="18.42578125" style="1" customWidth="1"/>
    <col min="15877" max="15877" width="17.42578125" style="1" customWidth="1"/>
    <col min="15878" max="15880" width="11.42578125" style="1"/>
    <col min="15881" max="15881" width="15.140625" style="1" customWidth="1"/>
    <col min="15882" max="16128" width="11.42578125" style="1"/>
    <col min="16129" max="16129" width="31.28515625" style="1" customWidth="1"/>
    <col min="16130" max="16130" width="18.7109375" style="1" customWidth="1"/>
    <col min="16131" max="16131" width="16.140625" style="1" customWidth="1"/>
    <col min="16132" max="16132" width="18.42578125" style="1" customWidth="1"/>
    <col min="16133" max="16133" width="17.42578125" style="1" customWidth="1"/>
    <col min="16134" max="16136" width="11.42578125" style="1"/>
    <col min="16137" max="16137" width="15.140625" style="1" customWidth="1"/>
    <col min="16138" max="16384" width="11.42578125" style="1"/>
  </cols>
  <sheetData>
    <row r="1" spans="1:7" s="5" customFormat="1" ht="12.75" customHeight="1" x14ac:dyDescent="0.2">
      <c r="A1" s="59" t="s">
        <v>30</v>
      </c>
      <c r="B1" s="59"/>
      <c r="C1" s="59"/>
      <c r="D1" s="59"/>
      <c r="E1" s="59"/>
      <c r="F1" s="15"/>
    </row>
    <row r="2" spans="1:7" s="5" customFormat="1" ht="14.25" customHeight="1" x14ac:dyDescent="0.2">
      <c r="A2" s="59" t="s">
        <v>31</v>
      </c>
      <c r="B2" s="59"/>
      <c r="C2" s="59"/>
      <c r="D2" s="59"/>
      <c r="E2" s="59"/>
      <c r="F2" s="15"/>
    </row>
    <row r="3" spans="1:7" s="5" customFormat="1" ht="13.5" customHeight="1" x14ac:dyDescent="0.2">
      <c r="A3" s="59" t="s">
        <v>39</v>
      </c>
      <c r="B3" s="59"/>
      <c r="C3" s="59"/>
      <c r="D3" s="59"/>
      <c r="E3" s="59"/>
      <c r="F3" s="15"/>
    </row>
    <row r="4" spans="1:7" s="5" customFormat="1" ht="13.5" customHeight="1" x14ac:dyDescent="0.2">
      <c r="A4" s="59" t="s">
        <v>40</v>
      </c>
      <c r="B4" s="59"/>
      <c r="C4" s="59"/>
      <c r="D4" s="59"/>
      <c r="E4" s="59"/>
      <c r="F4" s="15"/>
    </row>
    <row r="5" spans="1:7" s="5" customFormat="1" ht="7.5" customHeight="1" x14ac:dyDescent="0.2">
      <c r="A5" s="20"/>
      <c r="B5" s="20"/>
      <c r="C5" s="20"/>
      <c r="D5" s="20"/>
      <c r="E5" s="20"/>
      <c r="F5" s="15"/>
    </row>
    <row r="6" spans="1:7" s="5" customFormat="1" ht="27" customHeight="1" x14ac:dyDescent="0.2">
      <c r="A6" s="60" t="s">
        <v>37</v>
      </c>
      <c r="B6" s="62" t="s">
        <v>0</v>
      </c>
      <c r="C6" s="63"/>
      <c r="D6" s="63"/>
      <c r="E6" s="63"/>
      <c r="F6" s="15"/>
    </row>
    <row r="7" spans="1:7" s="5" customFormat="1" ht="59.25" customHeight="1" x14ac:dyDescent="0.2">
      <c r="A7" s="61"/>
      <c r="B7" s="2" t="s">
        <v>1</v>
      </c>
      <c r="C7" s="3" t="s">
        <v>2</v>
      </c>
      <c r="D7" s="4" t="s">
        <v>12</v>
      </c>
      <c r="E7" s="4" t="s">
        <v>3</v>
      </c>
      <c r="F7" s="15"/>
    </row>
    <row r="8" spans="1:7" s="5" customFormat="1" ht="24.75" customHeight="1" x14ac:dyDescent="0.2">
      <c r="A8" s="21" t="s">
        <v>4</v>
      </c>
      <c r="B8" s="22">
        <f>B30+B41+B47+B55+B21</f>
        <v>2849</v>
      </c>
      <c r="C8" s="22">
        <f>C30+C41+C47+C55+C21</f>
        <v>6134</v>
      </c>
      <c r="D8" s="22">
        <f>D30+D41+D47+D55+D21</f>
        <v>142940</v>
      </c>
      <c r="E8" s="23">
        <f>E30+E41+E47+E55+E21</f>
        <v>660846</v>
      </c>
      <c r="F8" s="15"/>
    </row>
    <row r="9" spans="1:7" s="8" customFormat="1" ht="20.100000000000001" customHeight="1" x14ac:dyDescent="0.2">
      <c r="A9" s="24" t="s">
        <v>17</v>
      </c>
      <c r="B9" s="25">
        <f>B48+B22+B56+B31+B42</f>
        <v>2577</v>
      </c>
      <c r="C9" s="25">
        <f>C48+C22+C56+C31+C42</f>
        <v>2577</v>
      </c>
      <c r="D9" s="25">
        <f>D48+D22+D56+D31+D42</f>
        <v>48807</v>
      </c>
      <c r="E9" s="26">
        <f>E48+E22+E56+E31+E42</f>
        <v>211479</v>
      </c>
      <c r="F9" s="7"/>
    </row>
    <row r="10" spans="1:7" s="8" customFormat="1" ht="20.100000000000001" customHeight="1" x14ac:dyDescent="0.2">
      <c r="A10" s="24" t="s">
        <v>18</v>
      </c>
      <c r="B10" s="25">
        <f>B49+B57+B32</f>
        <v>48</v>
      </c>
      <c r="C10" s="25">
        <f>C49+C57+C32</f>
        <v>96</v>
      </c>
      <c r="D10" s="25">
        <f>D49+D57+D32</f>
        <v>4414</v>
      </c>
      <c r="E10" s="26">
        <f>E49+E57+E32</f>
        <v>13151</v>
      </c>
      <c r="F10" s="7"/>
    </row>
    <row r="11" spans="1:7" s="8" customFormat="1" ht="20.100000000000001" customHeight="1" x14ac:dyDescent="0.2">
      <c r="A11" s="24" t="s">
        <v>19</v>
      </c>
      <c r="B11" s="25">
        <f>B50+B23+B58+B33+B43</f>
        <v>155</v>
      </c>
      <c r="C11" s="25">
        <f>C50+C23+C58+C33+C43</f>
        <v>2454</v>
      </c>
      <c r="D11" s="25">
        <f>D50+D23+D58+D33+D43</f>
        <v>29971</v>
      </c>
      <c r="E11" s="26">
        <f>E50+E23+E58+E33+E43</f>
        <v>187689</v>
      </c>
      <c r="F11" s="16"/>
      <c r="G11" s="14"/>
    </row>
    <row r="12" spans="1:7" s="5" customFormat="1" ht="20.100000000000001" customHeight="1" x14ac:dyDescent="0.2">
      <c r="A12" s="24" t="s">
        <v>20</v>
      </c>
      <c r="B12" s="22">
        <f>B34+B44+B51+B59+B24</f>
        <v>39</v>
      </c>
      <c r="C12" s="22">
        <f>C34+C44+C51+C59+C24</f>
        <v>468</v>
      </c>
      <c r="D12" s="22">
        <f>D34+D44+D51+D59+D24</f>
        <v>30626</v>
      </c>
      <c r="E12" s="22">
        <f>E34+E44+E51+E59+E24</f>
        <v>122408</v>
      </c>
      <c r="F12" s="15"/>
    </row>
    <row r="13" spans="1:7" s="5" customFormat="1" ht="20.100000000000001" customHeight="1" x14ac:dyDescent="0.2">
      <c r="A13" s="24" t="s">
        <v>21</v>
      </c>
      <c r="B13" s="22">
        <f>B35</f>
        <v>4</v>
      </c>
      <c r="C13" s="22">
        <f>C35</f>
        <v>30</v>
      </c>
      <c r="D13" s="22">
        <f>D35</f>
        <v>10269</v>
      </c>
      <c r="E13" s="22">
        <f>E35</f>
        <v>33363</v>
      </c>
      <c r="F13" s="15"/>
    </row>
    <row r="14" spans="1:7" s="5" customFormat="1" ht="20.100000000000001" customHeight="1" x14ac:dyDescent="0.2">
      <c r="A14" s="24" t="s">
        <v>22</v>
      </c>
      <c r="B14" s="22">
        <f>B38+B52+B25</f>
        <v>11</v>
      </c>
      <c r="C14" s="22">
        <f>C38+C52+C25</f>
        <v>401</v>
      </c>
      <c r="D14" s="22">
        <f>D38+D52+D25</f>
        <v>6746</v>
      </c>
      <c r="E14" s="22">
        <f>E38+E52+E25</f>
        <v>69692</v>
      </c>
      <c r="F14" s="15"/>
    </row>
    <row r="15" spans="1:7" s="5" customFormat="1" ht="20.100000000000001" customHeight="1" x14ac:dyDescent="0.2">
      <c r="A15" s="24" t="s">
        <v>23</v>
      </c>
      <c r="B15" s="22">
        <f>B45</f>
        <v>1</v>
      </c>
      <c r="C15" s="22">
        <f>C45</f>
        <v>22</v>
      </c>
      <c r="D15" s="22">
        <f>D45</f>
        <v>1248</v>
      </c>
      <c r="E15" s="22">
        <f>E45</f>
        <v>1300</v>
      </c>
      <c r="F15" s="15"/>
    </row>
    <row r="16" spans="1:7" s="5" customFormat="1" ht="20.100000000000001" customHeight="1" x14ac:dyDescent="0.2">
      <c r="A16" s="24" t="s">
        <v>24</v>
      </c>
      <c r="B16" s="22">
        <f>B37</f>
        <v>1</v>
      </c>
      <c r="C16" s="22">
        <f>C37</f>
        <v>28</v>
      </c>
      <c r="D16" s="22">
        <f>D37</f>
        <v>192</v>
      </c>
      <c r="E16" s="22">
        <f>E37</f>
        <v>1278</v>
      </c>
      <c r="F16" s="15"/>
    </row>
    <row r="17" spans="1:6" s="5" customFormat="1" ht="20.100000000000001" customHeight="1" x14ac:dyDescent="0.2">
      <c r="A17" s="24" t="s">
        <v>25</v>
      </c>
      <c r="B17" s="22">
        <f>B39+B26</f>
        <v>5</v>
      </c>
      <c r="C17" s="22">
        <f>C39+C26</f>
        <v>9</v>
      </c>
      <c r="D17" s="22">
        <f>D39+D26</f>
        <v>279</v>
      </c>
      <c r="E17" s="22">
        <f>E39+E26</f>
        <v>1320</v>
      </c>
      <c r="F17" s="15"/>
    </row>
    <row r="18" spans="1:6" s="6" customFormat="1" ht="20.100000000000001" customHeight="1" x14ac:dyDescent="0.2">
      <c r="A18" s="24" t="s">
        <v>26</v>
      </c>
      <c r="B18" s="22">
        <f>B36+B53+B27</f>
        <v>4</v>
      </c>
      <c r="C18" s="22">
        <f>C36+C53+C27</f>
        <v>43</v>
      </c>
      <c r="D18" s="22">
        <f>D36+D53+D27</f>
        <v>2187</v>
      </c>
      <c r="E18" s="22">
        <f>E36+E53+E27</f>
        <v>9522</v>
      </c>
      <c r="F18" s="17"/>
    </row>
    <row r="19" spans="1:6" s="5" customFormat="1" ht="20.100000000000001" customHeight="1" x14ac:dyDescent="0.2">
      <c r="A19" s="58" t="s">
        <v>33</v>
      </c>
      <c r="B19" s="22">
        <f>B40+B54+B28</f>
        <v>4</v>
      </c>
      <c r="C19" s="22">
        <f>C40+C54+C28</f>
        <v>6</v>
      </c>
      <c r="D19" s="22">
        <f>D40+D54+D28</f>
        <v>8201</v>
      </c>
      <c r="E19" s="22">
        <f>E40+E54+E28</f>
        <v>9644</v>
      </c>
      <c r="F19" s="15"/>
    </row>
    <row r="20" spans="1:6" s="5" customFormat="1" ht="23.25" customHeight="1" x14ac:dyDescent="0.2">
      <c r="A20" s="27" t="s">
        <v>6</v>
      </c>
      <c r="B20" s="22">
        <f>B21</f>
        <v>89</v>
      </c>
      <c r="C20" s="22">
        <f t="shared" ref="C20:E20" si="0">C21</f>
        <v>1604</v>
      </c>
      <c r="D20" s="22">
        <f t="shared" si="0"/>
        <v>46211</v>
      </c>
      <c r="E20" s="22">
        <f t="shared" si="0"/>
        <v>197480</v>
      </c>
      <c r="F20" s="15"/>
    </row>
    <row r="21" spans="1:6" s="6" customFormat="1" ht="20.100000000000001" customHeight="1" x14ac:dyDescent="0.2">
      <c r="A21" s="28" t="s">
        <v>6</v>
      </c>
      <c r="B21" s="22">
        <f>SUM(B22:B28)</f>
        <v>89</v>
      </c>
      <c r="C21" s="22">
        <f t="shared" ref="C21:E21" si="1">SUM(C22:C28)</f>
        <v>1604</v>
      </c>
      <c r="D21" s="22">
        <f t="shared" si="1"/>
        <v>46211</v>
      </c>
      <c r="E21" s="22">
        <f t="shared" si="1"/>
        <v>197480</v>
      </c>
      <c r="F21" s="17"/>
    </row>
    <row r="22" spans="1:6" s="8" customFormat="1" ht="20.100000000000001" customHeight="1" x14ac:dyDescent="0.2">
      <c r="A22" s="24" t="s">
        <v>17</v>
      </c>
      <c r="B22" s="29">
        <f t="shared" ref="B22:E25" si="2">B74+B161</f>
        <v>30</v>
      </c>
      <c r="C22" s="29">
        <f t="shared" si="2"/>
        <v>30</v>
      </c>
      <c r="D22" s="29">
        <f t="shared" si="2"/>
        <v>1038</v>
      </c>
      <c r="E22" s="30">
        <f t="shared" si="2"/>
        <v>5481</v>
      </c>
      <c r="F22" s="7"/>
    </row>
    <row r="23" spans="1:6" s="8" customFormat="1" ht="20.100000000000001" customHeight="1" x14ac:dyDescent="0.2">
      <c r="A23" s="24" t="s">
        <v>19</v>
      </c>
      <c r="B23" s="29">
        <f t="shared" si="2"/>
        <v>45</v>
      </c>
      <c r="C23" s="29">
        <f t="shared" si="2"/>
        <v>1340</v>
      </c>
      <c r="D23" s="29">
        <f t="shared" si="2"/>
        <v>12771</v>
      </c>
      <c r="E23" s="30">
        <f t="shared" si="2"/>
        <v>91173</v>
      </c>
      <c r="F23" s="7"/>
    </row>
    <row r="24" spans="1:6" s="5" customFormat="1" ht="20.100000000000001" customHeight="1" x14ac:dyDescent="0.2">
      <c r="A24" s="24" t="s">
        <v>20</v>
      </c>
      <c r="B24" s="31">
        <f t="shared" si="2"/>
        <v>8</v>
      </c>
      <c r="C24" s="31">
        <f t="shared" si="2"/>
        <v>120</v>
      </c>
      <c r="D24" s="31">
        <f t="shared" si="2"/>
        <v>19935</v>
      </c>
      <c r="E24" s="31">
        <f t="shared" si="2"/>
        <v>68397</v>
      </c>
      <c r="F24" s="15"/>
    </row>
    <row r="25" spans="1:6" s="5" customFormat="1" ht="20.100000000000001" customHeight="1" x14ac:dyDescent="0.2">
      <c r="A25" s="24" t="s">
        <v>22</v>
      </c>
      <c r="B25" s="31">
        <f t="shared" si="2"/>
        <v>2</v>
      </c>
      <c r="C25" s="31">
        <f t="shared" si="2"/>
        <v>69</v>
      </c>
      <c r="D25" s="31">
        <f t="shared" si="2"/>
        <v>2176</v>
      </c>
      <c r="E25" s="31">
        <f t="shared" si="2"/>
        <v>15120</v>
      </c>
      <c r="F25" s="15"/>
    </row>
    <row r="26" spans="1:6" s="5" customFormat="1" ht="20.100000000000001" customHeight="1" x14ac:dyDescent="0.2">
      <c r="A26" s="24" t="s">
        <v>25</v>
      </c>
      <c r="B26" s="31">
        <f>B165</f>
        <v>1</v>
      </c>
      <c r="C26" s="31">
        <f>C165</f>
        <v>1</v>
      </c>
      <c r="D26" s="31">
        <f>D165</f>
        <v>56</v>
      </c>
      <c r="E26" s="31">
        <f>E165</f>
        <v>375</v>
      </c>
      <c r="F26" s="15"/>
    </row>
    <row r="27" spans="1:6" s="5" customFormat="1" ht="20.100000000000001" customHeight="1" x14ac:dyDescent="0.2">
      <c r="A27" s="24" t="s">
        <v>26</v>
      </c>
      <c r="B27" s="31">
        <f t="shared" ref="B27:E28" si="3">B78</f>
        <v>2</v>
      </c>
      <c r="C27" s="31">
        <f t="shared" si="3"/>
        <v>41</v>
      </c>
      <c r="D27" s="31">
        <f t="shared" si="3"/>
        <v>2074</v>
      </c>
      <c r="E27" s="31">
        <f t="shared" si="3"/>
        <v>8773</v>
      </c>
      <c r="F27" s="15"/>
    </row>
    <row r="28" spans="1:6" s="6" customFormat="1" ht="20.100000000000001" customHeight="1" x14ac:dyDescent="0.2">
      <c r="A28" s="58" t="s">
        <v>33</v>
      </c>
      <c r="B28" s="31">
        <f t="shared" si="3"/>
        <v>1</v>
      </c>
      <c r="C28" s="31">
        <f t="shared" si="3"/>
        <v>3</v>
      </c>
      <c r="D28" s="31">
        <f t="shared" si="3"/>
        <v>8161</v>
      </c>
      <c r="E28" s="31">
        <f t="shared" si="3"/>
        <v>8161</v>
      </c>
      <c r="F28" s="17"/>
    </row>
    <row r="29" spans="1:6" s="6" customFormat="1" ht="24" customHeight="1" x14ac:dyDescent="0.2">
      <c r="A29" s="32" t="s">
        <v>7</v>
      </c>
      <c r="B29" s="22">
        <f>B30+B47</f>
        <v>1539</v>
      </c>
      <c r="C29" s="22">
        <f t="shared" ref="C29:E29" si="4">C30+C47</f>
        <v>3045</v>
      </c>
      <c r="D29" s="22">
        <f t="shared" si="4"/>
        <v>74668</v>
      </c>
      <c r="E29" s="22">
        <f t="shared" si="4"/>
        <v>332277</v>
      </c>
      <c r="F29" s="17"/>
    </row>
    <row r="30" spans="1:6" s="5" customFormat="1" ht="24" customHeight="1" x14ac:dyDescent="0.2">
      <c r="A30" s="28" t="s">
        <v>7</v>
      </c>
      <c r="B30" s="22">
        <f>SUM(B31:B40)</f>
        <v>932</v>
      </c>
      <c r="C30" s="22">
        <f t="shared" ref="C30:E30" si="5">SUM(C31:C40)</f>
        <v>2115</v>
      </c>
      <c r="D30" s="22">
        <f t="shared" si="5"/>
        <v>48996</v>
      </c>
      <c r="E30" s="22">
        <f t="shared" si="5"/>
        <v>242860</v>
      </c>
      <c r="F30" s="15"/>
    </row>
    <row r="31" spans="1:6" s="8" customFormat="1" ht="20.100000000000001" customHeight="1" x14ac:dyDescent="0.2">
      <c r="A31" s="24" t="s">
        <v>17</v>
      </c>
      <c r="B31" s="29">
        <f>B82+B114+B132+B168</f>
        <v>755</v>
      </c>
      <c r="C31" s="29">
        <f>C82+C114+C132+C168</f>
        <v>755</v>
      </c>
      <c r="D31" s="29">
        <f>D82+D114+D132+D168</f>
        <v>15988</v>
      </c>
      <c r="E31" s="30">
        <f>E82+E114+E132+E168</f>
        <v>58789</v>
      </c>
      <c r="F31" s="7"/>
    </row>
    <row r="32" spans="1:6" s="8" customFormat="1" ht="20.100000000000001" customHeight="1" x14ac:dyDescent="0.2">
      <c r="A32" s="24" t="s">
        <v>18</v>
      </c>
      <c r="B32" s="29">
        <f>B83+B169</f>
        <v>40</v>
      </c>
      <c r="C32" s="29">
        <f>C83+C169</f>
        <v>80</v>
      </c>
      <c r="D32" s="29">
        <f>D83+D169</f>
        <v>3932</v>
      </c>
      <c r="E32" s="30">
        <f>E83+E169</f>
        <v>11385</v>
      </c>
      <c r="F32" s="7"/>
    </row>
    <row r="33" spans="1:6" s="8" customFormat="1" ht="20.100000000000001" customHeight="1" x14ac:dyDescent="0.2">
      <c r="A33" s="24" t="s">
        <v>19</v>
      </c>
      <c r="B33" s="29">
        <f t="shared" ref="B33:E34" si="6">B84+B115+B133+B170</f>
        <v>98</v>
      </c>
      <c r="C33" s="29">
        <f t="shared" si="6"/>
        <v>978</v>
      </c>
      <c r="D33" s="29">
        <f t="shared" si="6"/>
        <v>14242</v>
      </c>
      <c r="E33" s="30">
        <f t="shared" si="6"/>
        <v>86169</v>
      </c>
      <c r="F33" s="7"/>
    </row>
    <row r="34" spans="1:6" s="5" customFormat="1" ht="20.100000000000001" customHeight="1" x14ac:dyDescent="0.2">
      <c r="A34" s="24" t="s">
        <v>20</v>
      </c>
      <c r="B34" s="31">
        <f t="shared" si="6"/>
        <v>23</v>
      </c>
      <c r="C34" s="31">
        <f t="shared" si="6"/>
        <v>51</v>
      </c>
      <c r="D34" s="31">
        <f t="shared" si="6"/>
        <v>2803</v>
      </c>
      <c r="E34" s="31">
        <f t="shared" si="6"/>
        <v>13682</v>
      </c>
      <c r="F34" s="15"/>
    </row>
    <row r="35" spans="1:6" s="5" customFormat="1" ht="20.100000000000001" customHeight="1" x14ac:dyDescent="0.2">
      <c r="A35" s="24" t="s">
        <v>21</v>
      </c>
      <c r="B35" s="31">
        <f>B86+B172</f>
        <v>4</v>
      </c>
      <c r="C35" s="31">
        <f>C86+C172</f>
        <v>30</v>
      </c>
      <c r="D35" s="31">
        <f>D86+D172</f>
        <v>10269</v>
      </c>
      <c r="E35" s="31">
        <f>E86+E172</f>
        <v>33363</v>
      </c>
      <c r="F35" s="15"/>
    </row>
    <row r="36" spans="1:6" s="6" customFormat="1" ht="20.100000000000001" customHeight="1" x14ac:dyDescent="0.2">
      <c r="A36" s="24" t="s">
        <v>26</v>
      </c>
      <c r="B36" s="31">
        <f>B90</f>
        <v>1</v>
      </c>
      <c r="C36" s="31">
        <f>C90</f>
        <v>1</v>
      </c>
      <c r="D36" s="31">
        <f>D90</f>
        <v>42</v>
      </c>
      <c r="E36" s="31">
        <f>E90</f>
        <v>277</v>
      </c>
      <c r="F36" s="17"/>
    </row>
    <row r="37" spans="1:6" s="5" customFormat="1" ht="20.100000000000001" customHeight="1" x14ac:dyDescent="0.2">
      <c r="A37" s="24" t="s">
        <v>24</v>
      </c>
      <c r="B37" s="31">
        <f>B88</f>
        <v>1</v>
      </c>
      <c r="C37" s="31">
        <f>C88</f>
        <v>28</v>
      </c>
      <c r="D37" s="31">
        <f>D88</f>
        <v>192</v>
      </c>
      <c r="E37" s="31">
        <f>E88</f>
        <v>1278</v>
      </c>
      <c r="F37" s="15"/>
    </row>
    <row r="38" spans="1:6" s="5" customFormat="1" ht="20.100000000000001" customHeight="1" x14ac:dyDescent="0.2">
      <c r="A38" s="24" t="s">
        <v>22</v>
      </c>
      <c r="B38" s="31">
        <f>B87+B135</f>
        <v>4</v>
      </c>
      <c r="C38" s="31">
        <f>C87+C135</f>
        <v>182</v>
      </c>
      <c r="D38" s="31">
        <f>D87+D135</f>
        <v>1289</v>
      </c>
      <c r="E38" s="31">
        <f>E87+E135</f>
        <v>35527</v>
      </c>
      <c r="F38" s="15"/>
    </row>
    <row r="39" spans="1:6" s="5" customFormat="1" ht="19.5" customHeight="1" x14ac:dyDescent="0.2">
      <c r="A39" s="24" t="s">
        <v>25</v>
      </c>
      <c r="B39" s="31">
        <f>B89+B136+B173</f>
        <v>4</v>
      </c>
      <c r="C39" s="31">
        <f>C89+C136+C173</f>
        <v>8</v>
      </c>
      <c r="D39" s="31">
        <f>D89+D136+D173</f>
        <v>223</v>
      </c>
      <c r="E39" s="31">
        <f>E89+E136+E173</f>
        <v>945</v>
      </c>
      <c r="F39" s="15"/>
    </row>
    <row r="40" spans="1:6" s="6" customFormat="1" ht="23.25" customHeight="1" x14ac:dyDescent="0.2">
      <c r="A40" s="58" t="s">
        <v>33</v>
      </c>
      <c r="B40" s="31">
        <f>B137</f>
        <v>2</v>
      </c>
      <c r="C40" s="31">
        <f>C137</f>
        <v>2</v>
      </c>
      <c r="D40" s="31">
        <f>D137</f>
        <v>16</v>
      </c>
      <c r="E40" s="31">
        <f>E137</f>
        <v>1445</v>
      </c>
      <c r="F40" s="17"/>
    </row>
    <row r="41" spans="1:6" s="6" customFormat="1" ht="23.25" customHeight="1" x14ac:dyDescent="0.2">
      <c r="A41" s="28" t="s">
        <v>8</v>
      </c>
      <c r="B41" s="22">
        <f>SUM(B42:B45)</f>
        <v>17</v>
      </c>
      <c r="C41" s="22">
        <f t="shared" ref="C41:E41" si="7">SUM(C42:C45)</f>
        <v>245</v>
      </c>
      <c r="D41" s="22">
        <f t="shared" si="7"/>
        <v>3402</v>
      </c>
      <c r="E41" s="22">
        <f t="shared" si="7"/>
        <v>25416</v>
      </c>
      <c r="F41" s="17"/>
    </row>
    <row r="42" spans="1:6" s="8" customFormat="1" ht="20.100000000000001" customHeight="1" x14ac:dyDescent="0.2">
      <c r="A42" s="24" t="s">
        <v>17</v>
      </c>
      <c r="B42" s="29">
        <f>B92+B118+B139+B175</f>
        <v>13</v>
      </c>
      <c r="C42" s="29">
        <f>C92+C118+C139+C175</f>
        <v>13</v>
      </c>
      <c r="D42" s="29">
        <f>D92+D118+D139+D175</f>
        <v>353</v>
      </c>
      <c r="E42" s="30">
        <f>E92+E118+E139+E175</f>
        <v>1532</v>
      </c>
      <c r="F42" s="9"/>
    </row>
    <row r="43" spans="1:6" s="8" customFormat="1" ht="20.100000000000001" customHeight="1" x14ac:dyDescent="0.2">
      <c r="A43" s="24" t="s">
        <v>19</v>
      </c>
      <c r="B43" s="29">
        <f>B93+B140</f>
        <v>2</v>
      </c>
      <c r="C43" s="29">
        <f>C93+C140</f>
        <v>10</v>
      </c>
      <c r="D43" s="29">
        <f>D93+D140</f>
        <v>34</v>
      </c>
      <c r="E43" s="30">
        <f>E93+E140</f>
        <v>502</v>
      </c>
      <c r="F43" s="7"/>
    </row>
    <row r="44" spans="1:6" s="6" customFormat="1" ht="20.100000000000001" customHeight="1" x14ac:dyDescent="0.2">
      <c r="A44" s="24" t="s">
        <v>20</v>
      </c>
      <c r="B44" s="31">
        <f t="shared" ref="B44:E45" si="8">B176</f>
        <v>1</v>
      </c>
      <c r="C44" s="31">
        <f t="shared" si="8"/>
        <v>200</v>
      </c>
      <c r="D44" s="31">
        <f t="shared" si="8"/>
        <v>1767</v>
      </c>
      <c r="E44" s="31">
        <f t="shared" si="8"/>
        <v>22082</v>
      </c>
      <c r="F44" s="17"/>
    </row>
    <row r="45" spans="1:6" s="5" customFormat="1" ht="20.100000000000001" customHeight="1" x14ac:dyDescent="0.2">
      <c r="A45" s="24" t="s">
        <v>23</v>
      </c>
      <c r="B45" s="31">
        <f t="shared" si="8"/>
        <v>1</v>
      </c>
      <c r="C45" s="31">
        <f t="shared" si="8"/>
        <v>22</v>
      </c>
      <c r="D45" s="31">
        <f t="shared" si="8"/>
        <v>1248</v>
      </c>
      <c r="E45" s="31">
        <f t="shared" si="8"/>
        <v>1300</v>
      </c>
      <c r="F45" s="15"/>
    </row>
    <row r="46" spans="1:6" s="5" customFormat="1" ht="25.5" customHeight="1" x14ac:dyDescent="0.2">
      <c r="A46" s="65" t="s">
        <v>38</v>
      </c>
      <c r="B46" s="22">
        <f>B47+B55</f>
        <v>1811</v>
      </c>
      <c r="C46" s="22">
        <f t="shared" ref="C46:E46" si="9">C47+C55</f>
        <v>2170</v>
      </c>
      <c r="D46" s="22">
        <f t="shared" si="9"/>
        <v>44331</v>
      </c>
      <c r="E46" s="22">
        <f t="shared" si="9"/>
        <v>195090</v>
      </c>
      <c r="F46" s="15"/>
    </row>
    <row r="47" spans="1:6" s="5" customFormat="1" ht="22.5" customHeight="1" x14ac:dyDescent="0.2">
      <c r="A47" s="28" t="s">
        <v>5</v>
      </c>
      <c r="B47" s="22">
        <f>SUM(B48:B54)</f>
        <v>607</v>
      </c>
      <c r="C47" s="22">
        <f t="shared" ref="C47:E47" si="10">SUM(C48:C54)</f>
        <v>930</v>
      </c>
      <c r="D47" s="22">
        <f t="shared" si="10"/>
        <v>25672</v>
      </c>
      <c r="E47" s="22">
        <f t="shared" si="10"/>
        <v>89417</v>
      </c>
      <c r="F47" s="15"/>
    </row>
    <row r="48" spans="1:6" s="8" customFormat="1" ht="20.100000000000001" customHeight="1" x14ac:dyDescent="0.2">
      <c r="A48" s="24" t="s">
        <v>17</v>
      </c>
      <c r="B48" s="29">
        <f>B96+B143+B180</f>
        <v>580</v>
      </c>
      <c r="C48" s="29">
        <f>C96+C143+C180</f>
        <v>580</v>
      </c>
      <c r="D48" s="29">
        <f>D96+D143+D180</f>
        <v>16048</v>
      </c>
      <c r="E48" s="30">
        <f>E96+E143+E180</f>
        <v>47699</v>
      </c>
      <c r="F48" s="7"/>
    </row>
    <row r="49" spans="1:6" s="8" customFormat="1" ht="20.100000000000001" customHeight="1" x14ac:dyDescent="0.2">
      <c r="A49" s="24" t="s">
        <v>18</v>
      </c>
      <c r="B49" s="29">
        <f t="shared" ref="B49:E50" si="11">B97+B181</f>
        <v>7</v>
      </c>
      <c r="C49" s="29">
        <f t="shared" si="11"/>
        <v>14</v>
      </c>
      <c r="D49" s="29">
        <f t="shared" si="11"/>
        <v>459</v>
      </c>
      <c r="E49" s="30">
        <f t="shared" si="11"/>
        <v>1614</v>
      </c>
      <c r="F49" s="7"/>
    </row>
    <row r="50" spans="1:6" s="8" customFormat="1" ht="20.100000000000001" customHeight="1" x14ac:dyDescent="0.2">
      <c r="A50" s="24" t="s">
        <v>19</v>
      </c>
      <c r="B50" s="29">
        <f t="shared" si="11"/>
        <v>9</v>
      </c>
      <c r="C50" s="29">
        <f t="shared" si="11"/>
        <v>121</v>
      </c>
      <c r="D50" s="29">
        <f t="shared" si="11"/>
        <v>2867</v>
      </c>
      <c r="E50" s="30">
        <f t="shared" si="11"/>
        <v>9465</v>
      </c>
      <c r="F50" s="7"/>
    </row>
    <row r="51" spans="1:6" s="5" customFormat="1" ht="20.100000000000001" customHeight="1" x14ac:dyDescent="0.2">
      <c r="A51" s="24" t="s">
        <v>20</v>
      </c>
      <c r="B51" s="31">
        <f>B99+B144</f>
        <v>4</v>
      </c>
      <c r="C51" s="31">
        <f>C99+C144</f>
        <v>63</v>
      </c>
      <c r="D51" s="31">
        <f>D99+D144</f>
        <v>2922</v>
      </c>
      <c r="E51" s="31">
        <f>E99+E144</f>
        <v>11084</v>
      </c>
      <c r="F51" s="15"/>
    </row>
    <row r="52" spans="1:6" s="5" customFormat="1" ht="20.100000000000001" customHeight="1" x14ac:dyDescent="0.2">
      <c r="A52" s="24" t="s">
        <v>22</v>
      </c>
      <c r="B52" s="31">
        <f>B100+B183</f>
        <v>5</v>
      </c>
      <c r="C52" s="31">
        <f>C100+C183</f>
        <v>150</v>
      </c>
      <c r="D52" s="31">
        <f>D100+D183</f>
        <v>3281</v>
      </c>
      <c r="E52" s="31">
        <f>E100+E183</f>
        <v>19045</v>
      </c>
      <c r="F52" s="15"/>
    </row>
    <row r="53" spans="1:6" s="5" customFormat="1" ht="20.100000000000001" customHeight="1" x14ac:dyDescent="0.2">
      <c r="A53" s="24" t="s">
        <v>26</v>
      </c>
      <c r="B53" s="31">
        <f>+B184</f>
        <v>1</v>
      </c>
      <c r="C53" s="31">
        <f>+C184</f>
        <v>1</v>
      </c>
      <c r="D53" s="31">
        <f>+D184</f>
        <v>71</v>
      </c>
      <c r="E53" s="31">
        <f>+E184</f>
        <v>472</v>
      </c>
      <c r="F53" s="15"/>
    </row>
    <row r="54" spans="1:6" s="5" customFormat="1" ht="20.100000000000001" customHeight="1" x14ac:dyDescent="0.2">
      <c r="A54" s="58" t="s">
        <v>33</v>
      </c>
      <c r="B54" s="31">
        <f>B101</f>
        <v>1</v>
      </c>
      <c r="C54" s="31">
        <f>C101</f>
        <v>1</v>
      </c>
      <c r="D54" s="31">
        <f>D101</f>
        <v>24</v>
      </c>
      <c r="E54" s="31">
        <f>E101</f>
        <v>38</v>
      </c>
      <c r="F54" s="15"/>
    </row>
    <row r="55" spans="1:6" s="5" customFormat="1" ht="26.25" customHeight="1" x14ac:dyDescent="0.2">
      <c r="A55" s="28" t="s">
        <v>28</v>
      </c>
      <c r="B55" s="22">
        <f>SUM(B56:B59)</f>
        <v>1204</v>
      </c>
      <c r="C55" s="22">
        <f t="shared" ref="C55" si="12">SUM(C56:C59)</f>
        <v>1240</v>
      </c>
      <c r="D55" s="22">
        <f t="shared" ref="D55" si="13">SUM(D56:D59)</f>
        <v>18659</v>
      </c>
      <c r="E55" s="22">
        <f t="shared" ref="E55" si="14">SUM(E56:E59)</f>
        <v>105673</v>
      </c>
      <c r="F55" s="15"/>
    </row>
    <row r="56" spans="1:6" s="8" customFormat="1" ht="20.100000000000001" customHeight="1" x14ac:dyDescent="0.2">
      <c r="A56" s="24" t="s">
        <v>17</v>
      </c>
      <c r="B56" s="29">
        <f>B103+B121+B146+B186</f>
        <v>1199</v>
      </c>
      <c r="C56" s="29">
        <f>C103+C121+C146+C186</f>
        <v>1199</v>
      </c>
      <c r="D56" s="29">
        <f>D103+D121+D146+D186</f>
        <v>15380</v>
      </c>
      <c r="E56" s="30">
        <f>E103+E121+E146+E186</f>
        <v>97978</v>
      </c>
      <c r="F56" s="7"/>
    </row>
    <row r="57" spans="1:6" s="8" customFormat="1" ht="20.100000000000001" customHeight="1" x14ac:dyDescent="0.2">
      <c r="A57" s="24" t="s">
        <v>18</v>
      </c>
      <c r="B57" s="29">
        <f>B104</f>
        <v>1</v>
      </c>
      <c r="C57" s="29">
        <f t="shared" ref="C57:E57" si="15">C104</f>
        <v>2</v>
      </c>
      <c r="D57" s="29">
        <f t="shared" si="15"/>
        <v>23</v>
      </c>
      <c r="E57" s="30">
        <f t="shared" si="15"/>
        <v>152</v>
      </c>
      <c r="F57" s="7"/>
    </row>
    <row r="58" spans="1:6" s="8" customFormat="1" ht="20.100000000000001" customHeight="1" x14ac:dyDescent="0.2">
      <c r="A58" s="24" t="s">
        <v>19</v>
      </c>
      <c r="B58" s="29">
        <f>B105</f>
        <v>1</v>
      </c>
      <c r="C58" s="29">
        <f t="shared" ref="C58:E58" si="16">C105</f>
        <v>5</v>
      </c>
      <c r="D58" s="29">
        <f t="shared" si="16"/>
        <v>57</v>
      </c>
      <c r="E58" s="30">
        <f t="shared" si="16"/>
        <v>380</v>
      </c>
      <c r="F58" s="7"/>
    </row>
    <row r="59" spans="1:6" s="5" customFormat="1" ht="20.100000000000001" customHeight="1" x14ac:dyDescent="0.2">
      <c r="A59" s="24" t="s">
        <v>20</v>
      </c>
      <c r="B59" s="31">
        <f>B106+B147</f>
        <v>3</v>
      </c>
      <c r="C59" s="31">
        <f>C106+C147</f>
        <v>34</v>
      </c>
      <c r="D59" s="31">
        <f>D106+D147</f>
        <v>3199</v>
      </c>
      <c r="E59" s="31">
        <f>E106+E147</f>
        <v>7163</v>
      </c>
      <c r="F59" s="15"/>
    </row>
    <row r="60" spans="1:6" s="6" customFormat="1" ht="23.25" customHeight="1" x14ac:dyDescent="0.2">
      <c r="A60" s="64"/>
      <c r="B60" s="33"/>
      <c r="C60" s="34" t="s">
        <v>13</v>
      </c>
      <c r="D60" s="35"/>
      <c r="E60" s="35"/>
      <c r="F60" s="17"/>
    </row>
    <row r="61" spans="1:6" s="5" customFormat="1" ht="23.25" customHeight="1" x14ac:dyDescent="0.2">
      <c r="A61" s="21" t="s">
        <v>4</v>
      </c>
      <c r="B61" s="22">
        <f>B81+B95+B102+B73+B91</f>
        <v>1668</v>
      </c>
      <c r="C61" s="22">
        <f>C81+C95+C102+C73+C91</f>
        <v>3839</v>
      </c>
      <c r="D61" s="22">
        <f>D81+D95+D102+D73+D91</f>
        <v>106795</v>
      </c>
      <c r="E61" s="22">
        <f>E81+E95+E102+E73+E91</f>
        <v>440292</v>
      </c>
      <c r="F61" s="15"/>
    </row>
    <row r="62" spans="1:6" s="8" customFormat="1" ht="23.45" customHeight="1" x14ac:dyDescent="0.2">
      <c r="A62" s="24" t="s">
        <v>17</v>
      </c>
      <c r="B62" s="25">
        <f>B96+B74+B103+B82+B92</f>
        <v>1531</v>
      </c>
      <c r="C62" s="25">
        <f>C96+C74+C103+C82+C92</f>
        <v>1531</v>
      </c>
      <c r="D62" s="25">
        <f>D96+D74+D103+D82+D92</f>
        <v>31078</v>
      </c>
      <c r="E62" s="26">
        <f>E96+E74+E103+E82+E92</f>
        <v>125584</v>
      </c>
      <c r="F62" s="7"/>
    </row>
    <row r="63" spans="1:6" s="8" customFormat="1" ht="23.45" customHeight="1" x14ac:dyDescent="0.2">
      <c r="A63" s="24" t="s">
        <v>18</v>
      </c>
      <c r="B63" s="25">
        <f>B97+B104+B83</f>
        <v>8</v>
      </c>
      <c r="C63" s="25">
        <f>C97+C104+C83</f>
        <v>16</v>
      </c>
      <c r="D63" s="25">
        <f>D97+D104+D83</f>
        <v>440</v>
      </c>
      <c r="E63" s="26">
        <f>E97+E104+E83</f>
        <v>1743</v>
      </c>
      <c r="F63" s="7"/>
    </row>
    <row r="64" spans="1:6" s="8" customFormat="1" ht="23.45" customHeight="1" x14ac:dyDescent="0.2">
      <c r="A64" s="24" t="s">
        <v>19</v>
      </c>
      <c r="B64" s="25">
        <f>B98+B75+B105+B84+B93</f>
        <v>91</v>
      </c>
      <c r="C64" s="25">
        <f>C98+C75+C105+C84+C93</f>
        <v>1793</v>
      </c>
      <c r="D64" s="25">
        <f>D98+D75+D105+D84+D93</f>
        <v>23392</v>
      </c>
      <c r="E64" s="26">
        <f>E98+E75+E105+E84+E93</f>
        <v>147332</v>
      </c>
      <c r="F64" s="7"/>
    </row>
    <row r="65" spans="1:6" s="5" customFormat="1" ht="23.45" customHeight="1" x14ac:dyDescent="0.2">
      <c r="A65" s="24" t="s">
        <v>20</v>
      </c>
      <c r="B65" s="36">
        <f t="shared" ref="B65:E66" si="17">B85</f>
        <v>9</v>
      </c>
      <c r="C65" s="36">
        <f t="shared" si="17"/>
        <v>16</v>
      </c>
      <c r="D65" s="36">
        <f t="shared" si="17"/>
        <v>908</v>
      </c>
      <c r="E65" s="36">
        <f t="shared" si="17"/>
        <v>5409</v>
      </c>
      <c r="F65" s="15"/>
    </row>
    <row r="66" spans="1:6" s="5" customFormat="1" ht="23.45" customHeight="1" x14ac:dyDescent="0.2">
      <c r="A66" s="24" t="s">
        <v>21</v>
      </c>
      <c r="B66" s="36">
        <f t="shared" si="17"/>
        <v>3</v>
      </c>
      <c r="C66" s="36">
        <f t="shared" si="17"/>
        <v>10</v>
      </c>
      <c r="D66" s="36">
        <f t="shared" si="17"/>
        <v>9984</v>
      </c>
      <c r="E66" s="36">
        <f t="shared" si="17"/>
        <v>30775</v>
      </c>
      <c r="F66" s="15"/>
    </row>
    <row r="67" spans="1:6" s="5" customFormat="1" ht="23.45" customHeight="1" x14ac:dyDescent="0.2">
      <c r="A67" s="24" t="s">
        <v>22</v>
      </c>
      <c r="B67" s="36">
        <f>B87+B100+B77</f>
        <v>6</v>
      </c>
      <c r="C67" s="36">
        <f>C87+C100+C77</f>
        <v>214</v>
      </c>
      <c r="D67" s="36">
        <f>D87+D100+D77</f>
        <v>5434</v>
      </c>
      <c r="E67" s="36">
        <f>E87+E100+E77</f>
        <v>32214</v>
      </c>
      <c r="F67" s="15"/>
    </row>
    <row r="68" spans="1:6" s="5" customFormat="1" ht="23.45" customHeight="1" x14ac:dyDescent="0.2">
      <c r="A68" s="24" t="s">
        <v>24</v>
      </c>
      <c r="B68" s="36">
        <f t="shared" ref="B68:E69" si="18">B88</f>
        <v>1</v>
      </c>
      <c r="C68" s="36">
        <f t="shared" si="18"/>
        <v>28</v>
      </c>
      <c r="D68" s="36">
        <f t="shared" si="18"/>
        <v>192</v>
      </c>
      <c r="E68" s="36">
        <f t="shared" si="18"/>
        <v>1278</v>
      </c>
      <c r="F68" s="15"/>
    </row>
    <row r="69" spans="1:6" s="5" customFormat="1" ht="23.45" customHeight="1" x14ac:dyDescent="0.2">
      <c r="A69" s="24" t="s">
        <v>25</v>
      </c>
      <c r="B69" s="36">
        <f t="shared" si="18"/>
        <v>2</v>
      </c>
      <c r="C69" s="36">
        <f t="shared" si="18"/>
        <v>2</v>
      </c>
      <c r="D69" s="36">
        <f t="shared" si="18"/>
        <v>107</v>
      </c>
      <c r="E69" s="36">
        <f t="shared" si="18"/>
        <v>235</v>
      </c>
      <c r="F69" s="15"/>
    </row>
    <row r="70" spans="1:6" s="6" customFormat="1" ht="23.45" customHeight="1" x14ac:dyDescent="0.2">
      <c r="A70" s="24" t="s">
        <v>26</v>
      </c>
      <c r="B70" s="36">
        <f>B90+B78</f>
        <v>3</v>
      </c>
      <c r="C70" s="36">
        <f>C90+C78</f>
        <v>42</v>
      </c>
      <c r="D70" s="36">
        <f>D90+D78</f>
        <v>2116</v>
      </c>
      <c r="E70" s="36">
        <f>E90+E78</f>
        <v>9050</v>
      </c>
      <c r="F70" s="17"/>
    </row>
    <row r="71" spans="1:6" s="5" customFormat="1" ht="23.45" customHeight="1" x14ac:dyDescent="0.2">
      <c r="A71" s="58" t="s">
        <v>33</v>
      </c>
      <c r="B71" s="36">
        <f>B101+B79</f>
        <v>2</v>
      </c>
      <c r="C71" s="36">
        <f>C101+C79</f>
        <v>4</v>
      </c>
      <c r="D71" s="36">
        <f>D101+D79</f>
        <v>8185</v>
      </c>
      <c r="E71" s="36">
        <f>E101+E79</f>
        <v>8199</v>
      </c>
      <c r="F71" s="15"/>
    </row>
    <row r="72" spans="1:6" s="5" customFormat="1" ht="20.100000000000001" customHeight="1" x14ac:dyDescent="0.2">
      <c r="A72" s="32" t="s">
        <v>6</v>
      </c>
      <c r="B72" s="36">
        <f>B73</f>
        <v>61</v>
      </c>
      <c r="C72" s="36">
        <f t="shared" ref="C72:E72" si="19">C73</f>
        <v>1311</v>
      </c>
      <c r="D72" s="36">
        <f t="shared" si="19"/>
        <v>43463</v>
      </c>
      <c r="E72" s="36">
        <f t="shared" si="19"/>
        <v>172499</v>
      </c>
      <c r="F72" s="15"/>
    </row>
    <row r="73" spans="1:6" s="6" customFormat="1" ht="14.25" customHeight="1" x14ac:dyDescent="0.2">
      <c r="A73" s="24" t="s">
        <v>6</v>
      </c>
      <c r="B73" s="37">
        <f>SUM(B74:B79)</f>
        <v>61</v>
      </c>
      <c r="C73" s="37">
        <f t="shared" ref="C73:E73" si="20">SUM(C74:C79)</f>
        <v>1311</v>
      </c>
      <c r="D73" s="37">
        <f t="shared" si="20"/>
        <v>43463</v>
      </c>
      <c r="E73" s="37">
        <f t="shared" si="20"/>
        <v>172499</v>
      </c>
      <c r="F73" s="17"/>
    </row>
    <row r="74" spans="1:6" s="8" customFormat="1" ht="20.100000000000001" customHeight="1" x14ac:dyDescent="0.2">
      <c r="A74" s="24" t="s">
        <v>17</v>
      </c>
      <c r="B74" s="38">
        <v>14</v>
      </c>
      <c r="C74" s="38">
        <v>14</v>
      </c>
      <c r="D74" s="39">
        <v>690</v>
      </c>
      <c r="E74" s="40">
        <v>3168</v>
      </c>
      <c r="F74" s="7"/>
    </row>
    <row r="75" spans="1:6" s="8" customFormat="1" ht="20.100000000000001" customHeight="1" x14ac:dyDescent="0.2">
      <c r="A75" s="24" t="s">
        <v>19</v>
      </c>
      <c r="B75" s="38">
        <v>36</v>
      </c>
      <c r="C75" s="38">
        <v>1070</v>
      </c>
      <c r="D75" s="39">
        <v>10944</v>
      </c>
      <c r="E75" s="40">
        <v>72939</v>
      </c>
      <c r="F75" s="7"/>
    </row>
    <row r="76" spans="1:6" s="5" customFormat="1" ht="20.100000000000001" customHeight="1" x14ac:dyDescent="0.2">
      <c r="A76" s="24" t="s">
        <v>20</v>
      </c>
      <c r="B76" s="41">
        <v>7</v>
      </c>
      <c r="C76" s="41">
        <v>119</v>
      </c>
      <c r="D76" s="41">
        <v>19669</v>
      </c>
      <c r="E76" s="42">
        <v>66624</v>
      </c>
      <c r="F76" s="15"/>
    </row>
    <row r="77" spans="1:6" s="5" customFormat="1" ht="20.100000000000001" customHeight="1" x14ac:dyDescent="0.2">
      <c r="A77" s="24" t="s">
        <v>22</v>
      </c>
      <c r="B77" s="41">
        <v>1</v>
      </c>
      <c r="C77" s="41">
        <v>64</v>
      </c>
      <c r="D77" s="41">
        <v>1925</v>
      </c>
      <c r="E77" s="42">
        <v>12834</v>
      </c>
      <c r="F77" s="15"/>
    </row>
    <row r="78" spans="1:6" s="5" customFormat="1" ht="20.100000000000001" customHeight="1" x14ac:dyDescent="0.2">
      <c r="A78" s="24" t="s">
        <v>26</v>
      </c>
      <c r="B78" s="41">
        <v>2</v>
      </c>
      <c r="C78" s="41">
        <v>41</v>
      </c>
      <c r="D78" s="41">
        <v>2074</v>
      </c>
      <c r="E78" s="42">
        <v>8773</v>
      </c>
      <c r="F78" s="15"/>
    </row>
    <row r="79" spans="1:6" s="6" customFormat="1" ht="20.100000000000001" customHeight="1" x14ac:dyDescent="0.2">
      <c r="A79" s="58" t="s">
        <v>33</v>
      </c>
      <c r="B79" s="41">
        <v>1</v>
      </c>
      <c r="C79" s="41">
        <v>3</v>
      </c>
      <c r="D79" s="41">
        <v>8161</v>
      </c>
      <c r="E79" s="42">
        <v>8161</v>
      </c>
      <c r="F79" s="17"/>
    </row>
    <row r="80" spans="1:6" s="6" customFormat="1" ht="20.100000000000001" customHeight="1" x14ac:dyDescent="0.2">
      <c r="A80" s="32" t="s">
        <v>7</v>
      </c>
      <c r="B80" s="36">
        <f>B81+B91</f>
        <v>608</v>
      </c>
      <c r="C80" s="36">
        <f t="shared" ref="C80:E80" si="21">C81+C91</f>
        <v>1228</v>
      </c>
      <c r="D80" s="36">
        <f t="shared" si="21"/>
        <v>32005</v>
      </c>
      <c r="E80" s="36">
        <f t="shared" si="21"/>
        <v>146814</v>
      </c>
      <c r="F80" s="17"/>
    </row>
    <row r="81" spans="1:6" s="5" customFormat="1" ht="23.25" customHeight="1" x14ac:dyDescent="0.2">
      <c r="A81" s="28" t="s">
        <v>7</v>
      </c>
      <c r="B81" s="37">
        <f>SUM(B82:B90)</f>
        <v>602</v>
      </c>
      <c r="C81" s="37">
        <f t="shared" ref="C81:E81" si="22">SUM(C82:C90)</f>
        <v>1221</v>
      </c>
      <c r="D81" s="37">
        <f t="shared" si="22"/>
        <v>31860</v>
      </c>
      <c r="E81" s="37">
        <f t="shared" si="22"/>
        <v>145411</v>
      </c>
      <c r="F81" s="15"/>
    </row>
    <row r="82" spans="1:6" s="8" customFormat="1" ht="18" customHeight="1" x14ac:dyDescent="0.2">
      <c r="A82" s="24" t="s">
        <v>17</v>
      </c>
      <c r="B82" s="38">
        <v>537</v>
      </c>
      <c r="C82" s="38">
        <v>537</v>
      </c>
      <c r="D82" s="39">
        <v>10456</v>
      </c>
      <c r="E82" s="40">
        <v>39717</v>
      </c>
      <c r="F82" s="7"/>
    </row>
    <row r="83" spans="1:6" s="8" customFormat="1" ht="18" customHeight="1" x14ac:dyDescent="0.2">
      <c r="A83" s="24" t="s">
        <v>18</v>
      </c>
      <c r="B83" s="38">
        <v>1</v>
      </c>
      <c r="C83" s="38">
        <v>2</v>
      </c>
      <c r="D83" s="39">
        <v>15</v>
      </c>
      <c r="E83" s="40">
        <v>103</v>
      </c>
      <c r="F83" s="7"/>
    </row>
    <row r="84" spans="1:6" s="8" customFormat="1" ht="18" customHeight="1" x14ac:dyDescent="0.2">
      <c r="A84" s="24" t="s">
        <v>19</v>
      </c>
      <c r="B84" s="38">
        <v>46</v>
      </c>
      <c r="C84" s="38">
        <v>603</v>
      </c>
      <c r="D84" s="39">
        <v>9718</v>
      </c>
      <c r="E84" s="40">
        <v>64652</v>
      </c>
      <c r="F84" s="7"/>
    </row>
    <row r="85" spans="1:6" s="5" customFormat="1" ht="18" customHeight="1" x14ac:dyDescent="0.2">
      <c r="A85" s="24" t="s">
        <v>20</v>
      </c>
      <c r="B85" s="41">
        <v>9</v>
      </c>
      <c r="C85" s="41">
        <v>16</v>
      </c>
      <c r="D85" s="41">
        <v>908</v>
      </c>
      <c r="E85" s="42">
        <v>5409</v>
      </c>
      <c r="F85" s="15"/>
    </row>
    <row r="86" spans="1:6" s="5" customFormat="1" ht="18" customHeight="1" x14ac:dyDescent="0.2">
      <c r="A86" s="24" t="s">
        <v>21</v>
      </c>
      <c r="B86" s="41">
        <v>3</v>
      </c>
      <c r="C86" s="41">
        <v>10</v>
      </c>
      <c r="D86" s="41">
        <v>9984</v>
      </c>
      <c r="E86" s="42">
        <v>30775</v>
      </c>
      <c r="F86" s="15"/>
    </row>
    <row r="87" spans="1:6" s="5" customFormat="1" ht="18" customHeight="1" x14ac:dyDescent="0.2">
      <c r="A87" s="24" t="s">
        <v>22</v>
      </c>
      <c r="B87" s="41">
        <v>2</v>
      </c>
      <c r="C87" s="41">
        <v>22</v>
      </c>
      <c r="D87" s="41">
        <v>438</v>
      </c>
      <c r="E87" s="42">
        <v>2965</v>
      </c>
      <c r="F87" s="15"/>
    </row>
    <row r="88" spans="1:6" s="5" customFormat="1" ht="18" customHeight="1" x14ac:dyDescent="0.2">
      <c r="A88" s="24" t="s">
        <v>24</v>
      </c>
      <c r="B88" s="42">
        <v>1</v>
      </c>
      <c r="C88" s="42">
        <v>28</v>
      </c>
      <c r="D88" s="42">
        <v>192</v>
      </c>
      <c r="E88" s="42">
        <v>1278</v>
      </c>
      <c r="F88" s="15"/>
    </row>
    <row r="89" spans="1:6" s="5" customFormat="1" ht="18" customHeight="1" x14ac:dyDescent="0.2">
      <c r="A89" s="24" t="s">
        <v>25</v>
      </c>
      <c r="B89" s="41">
        <v>2</v>
      </c>
      <c r="C89" s="41">
        <v>2</v>
      </c>
      <c r="D89" s="41">
        <v>107</v>
      </c>
      <c r="E89" s="42">
        <v>235</v>
      </c>
      <c r="F89" s="15"/>
    </row>
    <row r="90" spans="1:6" s="6" customFormat="1" ht="18" customHeight="1" x14ac:dyDescent="0.2">
      <c r="A90" s="24" t="s">
        <v>26</v>
      </c>
      <c r="B90" s="41">
        <v>1</v>
      </c>
      <c r="C90" s="41">
        <v>1</v>
      </c>
      <c r="D90" s="41">
        <v>42</v>
      </c>
      <c r="E90" s="42">
        <v>277</v>
      </c>
      <c r="F90" s="17"/>
    </row>
    <row r="91" spans="1:6" s="8" customFormat="1" ht="20.100000000000001" customHeight="1" x14ac:dyDescent="0.2">
      <c r="A91" s="28" t="s">
        <v>8</v>
      </c>
      <c r="B91" s="43">
        <f>SUM(B92:B93)</f>
        <v>6</v>
      </c>
      <c r="C91" s="43">
        <f>SUM(C92:C93)</f>
        <v>7</v>
      </c>
      <c r="D91" s="44">
        <f>SUM(D92:D93)</f>
        <v>145</v>
      </c>
      <c r="E91" s="45">
        <f>SUM(E92:E93)</f>
        <v>1403</v>
      </c>
      <c r="F91" s="7"/>
    </row>
    <row r="92" spans="1:6" s="8" customFormat="1" ht="20.100000000000001" customHeight="1" x14ac:dyDescent="0.2">
      <c r="A92" s="24" t="s">
        <v>17</v>
      </c>
      <c r="B92" s="38">
        <v>5</v>
      </c>
      <c r="C92" s="38">
        <v>5</v>
      </c>
      <c r="D92" s="39">
        <v>113</v>
      </c>
      <c r="E92" s="40">
        <v>1003</v>
      </c>
      <c r="F92" s="7"/>
    </row>
    <row r="93" spans="1:6" s="8" customFormat="1" ht="20.100000000000001" customHeight="1" x14ac:dyDescent="0.2">
      <c r="A93" s="24" t="s">
        <v>19</v>
      </c>
      <c r="B93" s="38">
        <v>1</v>
      </c>
      <c r="C93" s="38">
        <v>2</v>
      </c>
      <c r="D93" s="39">
        <v>32</v>
      </c>
      <c r="E93" s="40">
        <v>400</v>
      </c>
      <c r="F93" s="7"/>
    </row>
    <row r="94" spans="1:6" s="8" customFormat="1" ht="27" customHeight="1" x14ac:dyDescent="0.2">
      <c r="A94" s="66" t="s">
        <v>38</v>
      </c>
      <c r="B94" s="46">
        <f>B95+B102</f>
        <v>999</v>
      </c>
      <c r="C94" s="46">
        <f t="shared" ref="C94:E94" si="23">C95+C102</f>
        <v>1300</v>
      </c>
      <c r="D94" s="46">
        <f t="shared" si="23"/>
        <v>31327</v>
      </c>
      <c r="E94" s="46">
        <f t="shared" si="23"/>
        <v>120979</v>
      </c>
      <c r="F94" s="7"/>
    </row>
    <row r="95" spans="1:6" s="5" customFormat="1" ht="27" customHeight="1" x14ac:dyDescent="0.2">
      <c r="A95" s="28" t="s">
        <v>5</v>
      </c>
      <c r="B95" s="37">
        <f>SUM(B96:B101)</f>
        <v>482</v>
      </c>
      <c r="C95" s="37">
        <f t="shared" ref="C95:E95" si="24">SUM(C96:C101)</f>
        <v>755</v>
      </c>
      <c r="D95" s="37">
        <f t="shared" si="24"/>
        <v>22039</v>
      </c>
      <c r="E95" s="37">
        <f t="shared" si="24"/>
        <v>73251</v>
      </c>
      <c r="F95" s="15"/>
    </row>
    <row r="96" spans="1:6" s="8" customFormat="1" ht="18" customHeight="1" x14ac:dyDescent="0.2">
      <c r="A96" s="24" t="s">
        <v>17</v>
      </c>
      <c r="B96" s="38">
        <v>462</v>
      </c>
      <c r="C96" s="38">
        <v>462</v>
      </c>
      <c r="D96" s="39">
        <v>13495</v>
      </c>
      <c r="E96" s="40">
        <v>39563</v>
      </c>
      <c r="F96" s="7"/>
    </row>
    <row r="97" spans="1:6" s="8" customFormat="1" ht="18" customHeight="1" x14ac:dyDescent="0.2">
      <c r="A97" s="24" t="s">
        <v>18</v>
      </c>
      <c r="B97" s="38">
        <v>6</v>
      </c>
      <c r="C97" s="38">
        <v>12</v>
      </c>
      <c r="D97" s="39">
        <v>402</v>
      </c>
      <c r="E97" s="40">
        <v>1488</v>
      </c>
      <c r="F97" s="7"/>
    </row>
    <row r="98" spans="1:6" s="8" customFormat="1" ht="18" customHeight="1" x14ac:dyDescent="0.2">
      <c r="A98" s="24" t="s">
        <v>19</v>
      </c>
      <c r="B98" s="38">
        <v>7</v>
      </c>
      <c r="C98" s="38">
        <v>113</v>
      </c>
      <c r="D98" s="39">
        <v>2641</v>
      </c>
      <c r="E98" s="40">
        <v>8961</v>
      </c>
      <c r="F98" s="7"/>
    </row>
    <row r="99" spans="1:6" s="5" customFormat="1" ht="18" customHeight="1" x14ac:dyDescent="0.2">
      <c r="A99" s="24" t="s">
        <v>20</v>
      </c>
      <c r="B99" s="41">
        <v>3</v>
      </c>
      <c r="C99" s="41">
        <v>39</v>
      </c>
      <c r="D99" s="41">
        <v>2406</v>
      </c>
      <c r="E99" s="42">
        <v>6786</v>
      </c>
      <c r="F99" s="15"/>
    </row>
    <row r="100" spans="1:6" s="5" customFormat="1" ht="18" customHeight="1" x14ac:dyDescent="0.2">
      <c r="A100" s="24" t="s">
        <v>22</v>
      </c>
      <c r="B100" s="41">
        <v>3</v>
      </c>
      <c r="C100" s="41">
        <v>128</v>
      </c>
      <c r="D100" s="41">
        <v>3071</v>
      </c>
      <c r="E100" s="42">
        <v>16415</v>
      </c>
      <c r="F100" s="15"/>
    </row>
    <row r="101" spans="1:6" s="5" customFormat="1" ht="18" customHeight="1" x14ac:dyDescent="0.2">
      <c r="A101" s="58" t="s">
        <v>33</v>
      </c>
      <c r="B101" s="41">
        <v>1</v>
      </c>
      <c r="C101" s="41">
        <v>1</v>
      </c>
      <c r="D101" s="41">
        <v>24</v>
      </c>
      <c r="E101" s="42">
        <v>38</v>
      </c>
      <c r="F101" s="15"/>
    </row>
    <row r="102" spans="1:6" s="5" customFormat="1" ht="24" customHeight="1" x14ac:dyDescent="0.2">
      <c r="A102" s="28" t="s">
        <v>28</v>
      </c>
      <c r="B102" s="37">
        <f>SUM(B103:B106)</f>
        <v>517</v>
      </c>
      <c r="C102" s="37">
        <f t="shared" ref="C102:E102" si="25">SUM(C103:C106)</f>
        <v>545</v>
      </c>
      <c r="D102" s="37">
        <f t="shared" si="25"/>
        <v>9288</v>
      </c>
      <c r="E102" s="37">
        <f t="shared" si="25"/>
        <v>47728</v>
      </c>
      <c r="F102" s="15"/>
    </row>
    <row r="103" spans="1:6" s="8" customFormat="1" ht="17.25" customHeight="1" x14ac:dyDescent="0.2">
      <c r="A103" s="24" t="s">
        <v>17</v>
      </c>
      <c r="B103" s="38">
        <v>513</v>
      </c>
      <c r="C103" s="38">
        <v>513</v>
      </c>
      <c r="D103" s="39">
        <v>6324</v>
      </c>
      <c r="E103" s="40">
        <v>42133</v>
      </c>
      <c r="F103" s="7"/>
    </row>
    <row r="104" spans="1:6" s="8" customFormat="1" ht="17.25" customHeight="1" x14ac:dyDescent="0.2">
      <c r="A104" s="24" t="s">
        <v>18</v>
      </c>
      <c r="B104" s="38">
        <v>1</v>
      </c>
      <c r="C104" s="38">
        <v>2</v>
      </c>
      <c r="D104" s="39">
        <v>23</v>
      </c>
      <c r="E104" s="40">
        <v>152</v>
      </c>
      <c r="F104" s="7"/>
    </row>
    <row r="105" spans="1:6" s="8" customFormat="1" ht="17.25" customHeight="1" x14ac:dyDescent="0.2">
      <c r="A105" s="24" t="s">
        <v>19</v>
      </c>
      <c r="B105" s="38">
        <v>1</v>
      </c>
      <c r="C105" s="38">
        <v>5</v>
      </c>
      <c r="D105" s="39">
        <v>57</v>
      </c>
      <c r="E105" s="40">
        <v>380</v>
      </c>
      <c r="F105" s="7"/>
    </row>
    <row r="106" spans="1:6" s="5" customFormat="1" ht="20.25" customHeight="1" x14ac:dyDescent="0.2">
      <c r="A106" s="24" t="s">
        <v>20</v>
      </c>
      <c r="B106" s="41">
        <v>2</v>
      </c>
      <c r="C106" s="41">
        <v>25</v>
      </c>
      <c r="D106" s="41">
        <v>2884</v>
      </c>
      <c r="E106" s="42">
        <v>5063</v>
      </c>
      <c r="F106" s="15"/>
    </row>
    <row r="107" spans="1:6" s="6" customFormat="1" ht="20.100000000000001" customHeight="1" x14ac:dyDescent="0.2">
      <c r="A107" s="64"/>
      <c r="B107" s="33"/>
      <c r="C107" s="34" t="s">
        <v>14</v>
      </c>
      <c r="D107" s="35"/>
      <c r="E107" s="35"/>
      <c r="F107" s="17"/>
    </row>
    <row r="108" spans="1:6" s="5" customFormat="1" ht="20.100000000000001" customHeight="1" x14ac:dyDescent="0.2">
      <c r="A108" s="21" t="s">
        <v>4</v>
      </c>
      <c r="B108" s="36">
        <f>B113+B117+B120</f>
        <v>136</v>
      </c>
      <c r="C108" s="36">
        <f t="shared" ref="C108:E108" si="26">C113+C117+C120</f>
        <v>143</v>
      </c>
      <c r="D108" s="36">
        <f t="shared" si="26"/>
        <v>1762</v>
      </c>
      <c r="E108" s="36">
        <f t="shared" si="26"/>
        <v>11007</v>
      </c>
      <c r="F108" s="15"/>
    </row>
    <row r="109" spans="1:6" s="8" customFormat="1" ht="17.25" customHeight="1" x14ac:dyDescent="0.2">
      <c r="A109" s="24" t="s">
        <v>17</v>
      </c>
      <c r="B109" s="25">
        <f>B114+B118+B121</f>
        <v>128</v>
      </c>
      <c r="C109" s="25">
        <f t="shared" ref="C109:E109" si="27">C114+C118+C121</f>
        <v>128</v>
      </c>
      <c r="D109" s="25">
        <f t="shared" si="27"/>
        <v>1568</v>
      </c>
      <c r="E109" s="26">
        <f t="shared" si="27"/>
        <v>10054</v>
      </c>
      <c r="F109" s="7"/>
    </row>
    <row r="110" spans="1:6" s="8" customFormat="1" ht="17.25" customHeight="1" x14ac:dyDescent="0.2">
      <c r="A110" s="24" t="s">
        <v>19</v>
      </c>
      <c r="B110" s="25">
        <f>B115</f>
        <v>3</v>
      </c>
      <c r="C110" s="25">
        <f t="shared" ref="C110:E110" si="28">C115</f>
        <v>7</v>
      </c>
      <c r="D110" s="25">
        <f t="shared" si="28"/>
        <v>79</v>
      </c>
      <c r="E110" s="26">
        <f t="shared" si="28"/>
        <v>198</v>
      </c>
      <c r="F110" s="7"/>
    </row>
    <row r="111" spans="1:6" s="5" customFormat="1" ht="17.25" customHeight="1" x14ac:dyDescent="0.2">
      <c r="A111" s="24" t="s">
        <v>20</v>
      </c>
      <c r="B111" s="36">
        <f>B116</f>
        <v>5</v>
      </c>
      <c r="C111" s="36">
        <f>C116</f>
        <v>8</v>
      </c>
      <c r="D111" s="36">
        <f>D116</f>
        <v>115</v>
      </c>
      <c r="E111" s="36">
        <f>E116</f>
        <v>755</v>
      </c>
      <c r="F111" s="15"/>
    </row>
    <row r="112" spans="1:6" s="5" customFormat="1" ht="20.100000000000001" customHeight="1" x14ac:dyDescent="0.2">
      <c r="A112" s="32" t="s">
        <v>7</v>
      </c>
      <c r="B112" s="36">
        <f>B113+B117</f>
        <v>33</v>
      </c>
      <c r="C112" s="36">
        <f t="shared" ref="C112:E112" si="29">C113+C117</f>
        <v>40</v>
      </c>
      <c r="D112" s="36">
        <f t="shared" si="29"/>
        <v>500</v>
      </c>
      <c r="E112" s="36">
        <f t="shared" si="29"/>
        <v>2594</v>
      </c>
      <c r="F112" s="15"/>
    </row>
    <row r="113" spans="1:6" s="5" customFormat="1" ht="20.100000000000001" customHeight="1" x14ac:dyDescent="0.2">
      <c r="A113" s="28" t="s">
        <v>7</v>
      </c>
      <c r="B113" s="37">
        <f>SUM(B114:B116)</f>
        <v>30</v>
      </c>
      <c r="C113" s="37">
        <f t="shared" ref="C113:E113" si="30">SUM(C114:C116)</f>
        <v>37</v>
      </c>
      <c r="D113" s="37">
        <f t="shared" si="30"/>
        <v>445</v>
      </c>
      <c r="E113" s="37">
        <f t="shared" si="30"/>
        <v>2480</v>
      </c>
      <c r="F113" s="15"/>
    </row>
    <row r="114" spans="1:6" s="8" customFormat="1" ht="20.100000000000001" customHeight="1" x14ac:dyDescent="0.2">
      <c r="A114" s="24" t="s">
        <v>17</v>
      </c>
      <c r="B114" s="38">
        <v>22</v>
      </c>
      <c r="C114" s="39">
        <v>22</v>
      </c>
      <c r="D114" s="39">
        <v>251</v>
      </c>
      <c r="E114" s="47">
        <v>1527</v>
      </c>
      <c r="F114" s="7"/>
    </row>
    <row r="115" spans="1:6" s="8" customFormat="1" ht="20.100000000000001" customHeight="1" x14ac:dyDescent="0.2">
      <c r="A115" s="24" t="s">
        <v>19</v>
      </c>
      <c r="B115" s="38">
        <v>3</v>
      </c>
      <c r="C115" s="39">
        <v>7</v>
      </c>
      <c r="D115" s="39">
        <v>79</v>
      </c>
      <c r="E115" s="47">
        <v>198</v>
      </c>
      <c r="F115" s="7"/>
    </row>
    <row r="116" spans="1:6" s="5" customFormat="1" ht="20.100000000000001" customHeight="1" x14ac:dyDescent="0.2">
      <c r="A116" s="24" t="s">
        <v>20</v>
      </c>
      <c r="B116" s="41">
        <v>5</v>
      </c>
      <c r="C116" s="41">
        <v>8</v>
      </c>
      <c r="D116" s="41">
        <v>115</v>
      </c>
      <c r="E116" s="42">
        <v>755</v>
      </c>
      <c r="F116" s="15"/>
    </row>
    <row r="117" spans="1:6" s="8" customFormat="1" ht="20.100000000000001" customHeight="1" x14ac:dyDescent="0.2">
      <c r="A117" s="28" t="s">
        <v>8</v>
      </c>
      <c r="B117" s="43">
        <f>SUM(B118:B118)</f>
        <v>3</v>
      </c>
      <c r="C117" s="44">
        <f>SUM(C118:C118)</f>
        <v>3</v>
      </c>
      <c r="D117" s="44">
        <f>SUM(D118:D118)</f>
        <v>55</v>
      </c>
      <c r="E117" s="46">
        <f>SUM(E118:E118)</f>
        <v>114</v>
      </c>
      <c r="F117" s="7"/>
    </row>
    <row r="118" spans="1:6" s="8" customFormat="1" ht="20.100000000000001" customHeight="1" x14ac:dyDescent="0.2">
      <c r="A118" s="24" t="s">
        <v>17</v>
      </c>
      <c r="B118" s="38">
        <v>3</v>
      </c>
      <c r="C118" s="39">
        <v>3</v>
      </c>
      <c r="D118" s="39">
        <v>55</v>
      </c>
      <c r="E118" s="47">
        <v>114</v>
      </c>
      <c r="F118" s="7"/>
    </row>
    <row r="119" spans="1:6" s="8" customFormat="1" ht="20.100000000000001" customHeight="1" x14ac:dyDescent="0.2">
      <c r="A119" s="65" t="s">
        <v>38</v>
      </c>
      <c r="B119" s="38">
        <f>B120</f>
        <v>103</v>
      </c>
      <c r="C119" s="38">
        <f t="shared" ref="C119:E119" si="31">C120</f>
        <v>103</v>
      </c>
      <c r="D119" s="38">
        <f t="shared" si="31"/>
        <v>1262</v>
      </c>
      <c r="E119" s="47">
        <f t="shared" si="31"/>
        <v>8413</v>
      </c>
      <c r="F119" s="7"/>
    </row>
    <row r="120" spans="1:6" s="8" customFormat="1" ht="20.100000000000001" customHeight="1" x14ac:dyDescent="0.2">
      <c r="A120" s="28" t="s">
        <v>28</v>
      </c>
      <c r="B120" s="43">
        <f>SUM(B121)</f>
        <v>103</v>
      </c>
      <c r="C120" s="43">
        <f t="shared" ref="C120:E120" si="32">SUM(C121)</f>
        <v>103</v>
      </c>
      <c r="D120" s="43">
        <f t="shared" si="32"/>
        <v>1262</v>
      </c>
      <c r="E120" s="46">
        <f t="shared" si="32"/>
        <v>8413</v>
      </c>
      <c r="F120" s="7"/>
    </row>
    <row r="121" spans="1:6" s="8" customFormat="1" ht="20.100000000000001" customHeight="1" x14ac:dyDescent="0.2">
      <c r="A121" s="24" t="s">
        <v>17</v>
      </c>
      <c r="B121" s="38">
        <v>103</v>
      </c>
      <c r="C121" s="39">
        <v>103</v>
      </c>
      <c r="D121" s="39">
        <v>1262</v>
      </c>
      <c r="E121" s="47">
        <v>8413</v>
      </c>
      <c r="F121" s="7"/>
    </row>
    <row r="122" spans="1:6" s="6" customFormat="1" ht="22.5" customHeight="1" x14ac:dyDescent="0.2">
      <c r="A122" s="64"/>
      <c r="B122" s="33"/>
      <c r="C122" s="34" t="s">
        <v>15</v>
      </c>
      <c r="D122" s="35"/>
      <c r="E122" s="35"/>
      <c r="F122" s="17"/>
    </row>
    <row r="123" spans="1:6" s="5" customFormat="1" ht="24" customHeight="1" x14ac:dyDescent="0.2">
      <c r="A123" s="21" t="s">
        <v>4</v>
      </c>
      <c r="B123" s="22">
        <f>B131+B142+B145+B138</f>
        <v>163</v>
      </c>
      <c r="C123" s="22">
        <f>C131+C142+C145+C138</f>
        <v>415</v>
      </c>
      <c r="D123" s="22">
        <f>D131+D142+D145+D138</f>
        <v>6503</v>
      </c>
      <c r="E123" s="22">
        <f>E131+E142+E145+E138</f>
        <v>59807</v>
      </c>
      <c r="F123" s="15"/>
    </row>
    <row r="124" spans="1:6" s="8" customFormat="1" ht="15.75" customHeight="1" x14ac:dyDescent="0.2">
      <c r="A124" s="24" t="s">
        <v>17</v>
      </c>
      <c r="B124" s="25">
        <f>B143+B146+B132+B139</f>
        <v>140</v>
      </c>
      <c r="C124" s="25">
        <f>C143+C146+C132+C139</f>
        <v>140</v>
      </c>
      <c r="D124" s="25">
        <f>D143+D146+D132+D139</f>
        <v>3769</v>
      </c>
      <c r="E124" s="26">
        <f>E143+E146+E132+E139</f>
        <v>14220</v>
      </c>
      <c r="F124" s="7"/>
    </row>
    <row r="125" spans="1:6" s="8" customFormat="1" ht="15.75" customHeight="1" x14ac:dyDescent="0.2">
      <c r="A125" s="24" t="s">
        <v>19</v>
      </c>
      <c r="B125" s="25">
        <f>B133+B140</f>
        <v>15</v>
      </c>
      <c r="C125" s="25">
        <f>C133+C140</f>
        <v>75</v>
      </c>
      <c r="D125" s="25">
        <f>D133+D140</f>
        <v>163</v>
      </c>
      <c r="E125" s="26">
        <f>E133+E140</f>
        <v>1050</v>
      </c>
      <c r="F125" s="7"/>
    </row>
    <row r="126" spans="1:6" s="5" customFormat="1" ht="15.75" customHeight="1" x14ac:dyDescent="0.2">
      <c r="A126" s="24" t="s">
        <v>20</v>
      </c>
      <c r="B126" s="36">
        <f>B134+B144+B147</f>
        <v>3</v>
      </c>
      <c r="C126" s="36">
        <f>C134+C144+C147</f>
        <v>37</v>
      </c>
      <c r="D126" s="36">
        <f>D134+D144+D147</f>
        <v>1682</v>
      </c>
      <c r="E126" s="36">
        <f>E134+E144+E147</f>
        <v>10449</v>
      </c>
      <c r="F126" s="15"/>
    </row>
    <row r="127" spans="1:6" s="5" customFormat="1" ht="15.75" customHeight="1" x14ac:dyDescent="0.2">
      <c r="A127" s="24" t="s">
        <v>22</v>
      </c>
      <c r="B127" s="36">
        <f t="shared" ref="B127:E129" si="33">B135</f>
        <v>2</v>
      </c>
      <c r="C127" s="36">
        <f t="shared" si="33"/>
        <v>160</v>
      </c>
      <c r="D127" s="36">
        <f t="shared" si="33"/>
        <v>851</v>
      </c>
      <c r="E127" s="36">
        <f t="shared" si="33"/>
        <v>32562</v>
      </c>
      <c r="F127" s="15"/>
    </row>
    <row r="128" spans="1:6" s="5" customFormat="1" ht="15.75" customHeight="1" x14ac:dyDescent="0.2">
      <c r="A128" s="24" t="s">
        <v>25</v>
      </c>
      <c r="B128" s="36">
        <f t="shared" si="33"/>
        <v>1</v>
      </c>
      <c r="C128" s="36">
        <f t="shared" si="33"/>
        <v>1</v>
      </c>
      <c r="D128" s="36">
        <f t="shared" si="33"/>
        <v>22</v>
      </c>
      <c r="E128" s="36">
        <f t="shared" si="33"/>
        <v>81</v>
      </c>
      <c r="F128" s="15"/>
    </row>
    <row r="129" spans="1:6" s="5" customFormat="1" ht="15.75" customHeight="1" x14ac:dyDescent="0.2">
      <c r="A129" s="58" t="s">
        <v>33</v>
      </c>
      <c r="B129" s="36">
        <f t="shared" si="33"/>
        <v>2</v>
      </c>
      <c r="C129" s="36">
        <f t="shared" si="33"/>
        <v>2</v>
      </c>
      <c r="D129" s="36">
        <f t="shared" si="33"/>
        <v>16</v>
      </c>
      <c r="E129" s="36">
        <f t="shared" si="33"/>
        <v>1445</v>
      </c>
      <c r="F129" s="15"/>
    </row>
    <row r="130" spans="1:6" s="19" customFormat="1" ht="29.25" customHeight="1" x14ac:dyDescent="0.2">
      <c r="A130" s="32" t="s">
        <v>7</v>
      </c>
      <c r="B130" s="48">
        <f>B131+B138</f>
        <v>61</v>
      </c>
      <c r="C130" s="48">
        <f t="shared" ref="C130:E130" si="34">C131+C138</f>
        <v>282</v>
      </c>
      <c r="D130" s="48">
        <f t="shared" si="34"/>
        <v>4313</v>
      </c>
      <c r="E130" s="48">
        <f t="shared" si="34"/>
        <v>44353</v>
      </c>
      <c r="F130" s="18"/>
    </row>
    <row r="131" spans="1:6" s="5" customFormat="1" ht="24" customHeight="1" x14ac:dyDescent="0.2">
      <c r="A131" s="28" t="s">
        <v>7</v>
      </c>
      <c r="B131" s="37">
        <f>SUM(B132:B137)</f>
        <v>56</v>
      </c>
      <c r="C131" s="37">
        <f t="shared" ref="C131:E131" si="35">SUM(C132:C137)</f>
        <v>270</v>
      </c>
      <c r="D131" s="37">
        <f t="shared" si="35"/>
        <v>4190</v>
      </c>
      <c r="E131" s="37">
        <f t="shared" si="35"/>
        <v>43961</v>
      </c>
      <c r="F131" s="15"/>
    </row>
    <row r="132" spans="1:6" s="8" customFormat="1" ht="20.100000000000001" customHeight="1" x14ac:dyDescent="0.2">
      <c r="A132" s="24" t="s">
        <v>17</v>
      </c>
      <c r="B132" s="38">
        <v>36</v>
      </c>
      <c r="C132" s="38">
        <v>36</v>
      </c>
      <c r="D132" s="38">
        <v>2289</v>
      </c>
      <c r="E132" s="40">
        <v>4874</v>
      </c>
      <c r="F132" s="7"/>
    </row>
    <row r="133" spans="1:6" s="8" customFormat="1" ht="20.100000000000001" customHeight="1" x14ac:dyDescent="0.2">
      <c r="A133" s="24" t="s">
        <v>19</v>
      </c>
      <c r="B133" s="38">
        <v>14</v>
      </c>
      <c r="C133" s="38">
        <v>67</v>
      </c>
      <c r="D133" s="38">
        <v>161</v>
      </c>
      <c r="E133" s="40">
        <v>948</v>
      </c>
      <c r="F133" s="7"/>
    </row>
    <row r="134" spans="1:6" s="5" customFormat="1" ht="20.100000000000001" customHeight="1" x14ac:dyDescent="0.2">
      <c r="A134" s="24" t="s">
        <v>20</v>
      </c>
      <c r="B134" s="41">
        <v>1</v>
      </c>
      <c r="C134" s="41">
        <v>4</v>
      </c>
      <c r="D134" s="41">
        <v>851</v>
      </c>
      <c r="E134" s="42">
        <v>4051</v>
      </c>
      <c r="F134" s="15"/>
    </row>
    <row r="135" spans="1:6" s="5" customFormat="1" ht="20.100000000000001" customHeight="1" x14ac:dyDescent="0.2">
      <c r="A135" s="24" t="s">
        <v>22</v>
      </c>
      <c r="B135" s="41">
        <v>2</v>
      </c>
      <c r="C135" s="41">
        <v>160</v>
      </c>
      <c r="D135" s="41">
        <v>851</v>
      </c>
      <c r="E135" s="42">
        <v>32562</v>
      </c>
      <c r="F135" s="15"/>
    </row>
    <row r="136" spans="1:6" s="5" customFormat="1" ht="20.100000000000001" customHeight="1" x14ac:dyDescent="0.2">
      <c r="A136" s="24" t="s">
        <v>25</v>
      </c>
      <c r="B136" s="41">
        <v>1</v>
      </c>
      <c r="C136" s="41">
        <v>1</v>
      </c>
      <c r="D136" s="41">
        <v>22</v>
      </c>
      <c r="E136" s="42">
        <v>81</v>
      </c>
      <c r="F136" s="15"/>
    </row>
    <row r="137" spans="1:6" s="6" customFormat="1" ht="20.100000000000001" customHeight="1" x14ac:dyDescent="0.2">
      <c r="A137" s="24" t="s">
        <v>27</v>
      </c>
      <c r="B137" s="41">
        <v>2</v>
      </c>
      <c r="C137" s="41">
        <v>2</v>
      </c>
      <c r="D137" s="41">
        <v>16</v>
      </c>
      <c r="E137" s="42">
        <v>1445</v>
      </c>
      <c r="F137" s="17"/>
    </row>
    <row r="138" spans="1:6" s="8" customFormat="1" ht="25.5" customHeight="1" x14ac:dyDescent="0.2">
      <c r="A138" s="28" t="s">
        <v>8</v>
      </c>
      <c r="B138" s="43">
        <f>SUM(B139:B140)</f>
        <v>5</v>
      </c>
      <c r="C138" s="43">
        <f>SUM(C139:C140)</f>
        <v>12</v>
      </c>
      <c r="D138" s="43">
        <f>SUM(D139:D140)</f>
        <v>123</v>
      </c>
      <c r="E138" s="45">
        <f>SUM(E139:E140)</f>
        <v>392</v>
      </c>
      <c r="F138" s="7"/>
    </row>
    <row r="139" spans="1:6" s="8" customFormat="1" ht="20.100000000000001" customHeight="1" x14ac:dyDescent="0.2">
      <c r="A139" s="24" t="s">
        <v>17</v>
      </c>
      <c r="B139" s="38">
        <v>4</v>
      </c>
      <c r="C139" s="38">
        <v>4</v>
      </c>
      <c r="D139" s="38">
        <v>121</v>
      </c>
      <c r="E139" s="40">
        <v>290</v>
      </c>
      <c r="F139" s="7"/>
    </row>
    <row r="140" spans="1:6" s="8" customFormat="1" ht="20.100000000000001" customHeight="1" x14ac:dyDescent="0.2">
      <c r="A140" s="24" t="s">
        <v>19</v>
      </c>
      <c r="B140" s="38">
        <v>1</v>
      </c>
      <c r="C140" s="38">
        <v>8</v>
      </c>
      <c r="D140" s="38">
        <v>2</v>
      </c>
      <c r="E140" s="40">
        <v>102</v>
      </c>
      <c r="F140" s="7"/>
    </row>
    <row r="141" spans="1:6" s="8" customFormat="1" ht="20.100000000000001" customHeight="1" x14ac:dyDescent="0.2">
      <c r="A141" s="32" t="s">
        <v>29</v>
      </c>
      <c r="B141" s="46">
        <f>B142+B145</f>
        <v>102</v>
      </c>
      <c r="C141" s="46">
        <f t="shared" ref="C141:E141" si="36">C142+C145</f>
        <v>133</v>
      </c>
      <c r="D141" s="46">
        <f t="shared" si="36"/>
        <v>2190</v>
      </c>
      <c r="E141" s="46">
        <f t="shared" si="36"/>
        <v>15454</v>
      </c>
      <c r="F141" s="7"/>
    </row>
    <row r="142" spans="1:6" s="5" customFormat="1" ht="20.100000000000001" customHeight="1" x14ac:dyDescent="0.2">
      <c r="A142" s="28" t="s">
        <v>5</v>
      </c>
      <c r="B142" s="37">
        <f>SUM(B143:B144)</f>
        <v>64</v>
      </c>
      <c r="C142" s="37">
        <f t="shared" ref="C142:E142" si="37">SUM(C143:C144)</f>
        <v>87</v>
      </c>
      <c r="D142" s="37">
        <f t="shared" si="37"/>
        <v>1064</v>
      </c>
      <c r="E142" s="37">
        <f t="shared" si="37"/>
        <v>7952</v>
      </c>
      <c r="F142" s="15"/>
    </row>
    <row r="143" spans="1:6" s="8" customFormat="1" ht="20.100000000000001" customHeight="1" x14ac:dyDescent="0.2">
      <c r="A143" s="24" t="s">
        <v>17</v>
      </c>
      <c r="B143" s="38">
        <v>63</v>
      </c>
      <c r="C143" s="38">
        <v>63</v>
      </c>
      <c r="D143" s="38">
        <v>548</v>
      </c>
      <c r="E143" s="40">
        <v>3654</v>
      </c>
      <c r="F143" s="7"/>
    </row>
    <row r="144" spans="1:6" s="5" customFormat="1" ht="20.100000000000001" customHeight="1" x14ac:dyDescent="0.2">
      <c r="A144" s="24" t="s">
        <v>20</v>
      </c>
      <c r="B144" s="41">
        <v>1</v>
      </c>
      <c r="C144" s="41">
        <v>24</v>
      </c>
      <c r="D144" s="41">
        <v>516</v>
      </c>
      <c r="E144" s="42">
        <v>4298</v>
      </c>
      <c r="F144" s="15"/>
    </row>
    <row r="145" spans="1:6" s="5" customFormat="1" ht="20.100000000000001" customHeight="1" x14ac:dyDescent="0.2">
      <c r="A145" s="28" t="s">
        <v>28</v>
      </c>
      <c r="B145" s="37">
        <f>SUM(B146:B147)</f>
        <v>38</v>
      </c>
      <c r="C145" s="37">
        <f>SUM(C146:C147)</f>
        <v>46</v>
      </c>
      <c r="D145" s="37">
        <f t="shared" ref="D145:E145" si="38">SUM(D146:D147)</f>
        <v>1126</v>
      </c>
      <c r="E145" s="37">
        <f t="shared" si="38"/>
        <v>7502</v>
      </c>
      <c r="F145" s="15"/>
    </row>
    <row r="146" spans="1:6" s="8" customFormat="1" ht="20.100000000000001" customHeight="1" x14ac:dyDescent="0.2">
      <c r="A146" s="24" t="s">
        <v>17</v>
      </c>
      <c r="B146" s="38">
        <v>37</v>
      </c>
      <c r="C146" s="38">
        <v>37</v>
      </c>
      <c r="D146" s="38">
        <v>811</v>
      </c>
      <c r="E146" s="40">
        <v>5402</v>
      </c>
      <c r="F146" s="7"/>
    </row>
    <row r="147" spans="1:6" s="5" customFormat="1" ht="20.100000000000001" customHeight="1" x14ac:dyDescent="0.2">
      <c r="A147" s="24" t="s">
        <v>20</v>
      </c>
      <c r="B147" s="41">
        <v>1</v>
      </c>
      <c r="C147" s="41">
        <v>9</v>
      </c>
      <c r="D147" s="41">
        <v>315</v>
      </c>
      <c r="E147" s="42">
        <v>2100</v>
      </c>
      <c r="F147" s="15"/>
    </row>
    <row r="148" spans="1:6" s="6" customFormat="1" ht="20.100000000000001" customHeight="1" x14ac:dyDescent="0.2">
      <c r="A148" s="64"/>
      <c r="B148" s="33"/>
      <c r="C148" s="34" t="s">
        <v>16</v>
      </c>
      <c r="D148" s="35"/>
      <c r="E148" s="35"/>
      <c r="F148" s="17"/>
    </row>
    <row r="149" spans="1:6" s="5" customFormat="1" ht="20.100000000000001" customHeight="1" x14ac:dyDescent="0.2">
      <c r="A149" s="21" t="s">
        <v>4</v>
      </c>
      <c r="B149" s="22">
        <f>B167+B174+B179+B160+B185</f>
        <v>882</v>
      </c>
      <c r="C149" s="22">
        <f>C167+C174+C179+C160+C185</f>
        <v>1737</v>
      </c>
      <c r="D149" s="22">
        <f>D167+D174+D179+D160+D185</f>
        <v>27880</v>
      </c>
      <c r="E149" s="22">
        <f>E167+E174+E179+E160+E185</f>
        <v>149740</v>
      </c>
      <c r="F149" s="15"/>
    </row>
    <row r="150" spans="1:6" s="8" customFormat="1" ht="20.100000000000001" customHeight="1" x14ac:dyDescent="0.2">
      <c r="A150" s="24" t="s">
        <v>17</v>
      </c>
      <c r="B150" s="43">
        <f>B180+B161+B186+B168+B175</f>
        <v>778</v>
      </c>
      <c r="C150" s="43">
        <f>C180+C161+C186+C168+C175</f>
        <v>778</v>
      </c>
      <c r="D150" s="43">
        <f>D180+D161+D186+D168+D175</f>
        <v>12392</v>
      </c>
      <c r="E150" s="46">
        <f>E180+E161+E186+E168+E175</f>
        <v>61621</v>
      </c>
      <c r="F150" s="7"/>
    </row>
    <row r="151" spans="1:6" s="8" customFormat="1" ht="20.100000000000001" customHeight="1" x14ac:dyDescent="0.2">
      <c r="A151" s="24" t="s">
        <v>18</v>
      </c>
      <c r="B151" s="43">
        <f t="shared" ref="B151:E152" si="39">B181+B169</f>
        <v>40</v>
      </c>
      <c r="C151" s="43">
        <f t="shared" si="39"/>
        <v>80</v>
      </c>
      <c r="D151" s="43">
        <f t="shared" si="39"/>
        <v>3974</v>
      </c>
      <c r="E151" s="46">
        <f t="shared" si="39"/>
        <v>11408</v>
      </c>
      <c r="F151" s="7"/>
    </row>
    <row r="152" spans="1:6" s="8" customFormat="1" ht="20.100000000000001" customHeight="1" x14ac:dyDescent="0.2">
      <c r="A152" s="24" t="s">
        <v>19</v>
      </c>
      <c r="B152" s="43">
        <f t="shared" si="39"/>
        <v>37</v>
      </c>
      <c r="C152" s="43">
        <f t="shared" si="39"/>
        <v>309</v>
      </c>
      <c r="D152" s="43">
        <f t="shared" si="39"/>
        <v>4510</v>
      </c>
      <c r="E152" s="46">
        <f t="shared" si="39"/>
        <v>20875</v>
      </c>
      <c r="F152" s="7"/>
    </row>
    <row r="153" spans="1:6" s="5" customFormat="1" ht="20.100000000000001" customHeight="1" x14ac:dyDescent="0.2">
      <c r="A153" s="24" t="s">
        <v>20</v>
      </c>
      <c r="B153" s="36">
        <f>B171+B176+B163</f>
        <v>10</v>
      </c>
      <c r="C153" s="36">
        <f>C171+C176+C163</f>
        <v>224</v>
      </c>
      <c r="D153" s="36">
        <f>D171+D176+D163</f>
        <v>2962</v>
      </c>
      <c r="E153" s="36">
        <f>E171+E176+E163</f>
        <v>27322</v>
      </c>
      <c r="F153" s="15"/>
    </row>
    <row r="154" spans="1:6" s="5" customFormat="1" ht="20.100000000000001" customHeight="1" x14ac:dyDescent="0.2">
      <c r="A154" s="24" t="s">
        <v>21</v>
      </c>
      <c r="B154" s="36">
        <f>B172</f>
        <v>1</v>
      </c>
      <c r="C154" s="36">
        <f>C172</f>
        <v>20</v>
      </c>
      <c r="D154" s="36">
        <f>D172</f>
        <v>285</v>
      </c>
      <c r="E154" s="36">
        <f>E172</f>
        <v>2588</v>
      </c>
      <c r="F154" s="15"/>
    </row>
    <row r="155" spans="1:6" s="5" customFormat="1" ht="20.100000000000001" customHeight="1" x14ac:dyDescent="0.2">
      <c r="A155" s="24" t="s">
        <v>22</v>
      </c>
      <c r="B155" s="36">
        <f>B183+B164</f>
        <v>3</v>
      </c>
      <c r="C155" s="36">
        <f>C183+C164</f>
        <v>27</v>
      </c>
      <c r="D155" s="36">
        <f>D183+D164</f>
        <v>461</v>
      </c>
      <c r="E155" s="36">
        <f>E183+E164</f>
        <v>4916</v>
      </c>
      <c r="F155" s="15"/>
    </row>
    <row r="156" spans="1:6" s="5" customFormat="1" ht="20.100000000000001" customHeight="1" x14ac:dyDescent="0.2">
      <c r="A156" s="24" t="s">
        <v>23</v>
      </c>
      <c r="B156" s="36">
        <f>B177</f>
        <v>1</v>
      </c>
      <c r="C156" s="36">
        <f>C177</f>
        <v>22</v>
      </c>
      <c r="D156" s="36">
        <f>D177</f>
        <v>1248</v>
      </c>
      <c r="E156" s="36">
        <f>E177</f>
        <v>1300</v>
      </c>
      <c r="F156" s="15"/>
    </row>
    <row r="157" spans="1:6" s="5" customFormat="1" ht="20.100000000000001" customHeight="1" x14ac:dyDescent="0.2">
      <c r="A157" s="24" t="s">
        <v>25</v>
      </c>
      <c r="B157" s="36">
        <f>B173+B165</f>
        <v>2</v>
      </c>
      <c r="C157" s="36">
        <f>C173+C165</f>
        <v>6</v>
      </c>
      <c r="D157" s="36">
        <f>D173+D165</f>
        <v>150</v>
      </c>
      <c r="E157" s="36">
        <f>E173+E165</f>
        <v>1004</v>
      </c>
      <c r="F157" s="15"/>
    </row>
    <row r="158" spans="1:6" s="6" customFormat="1" ht="20.100000000000001" customHeight="1" x14ac:dyDescent="0.2">
      <c r="A158" s="24" t="s">
        <v>26</v>
      </c>
      <c r="B158" s="36">
        <f>B184</f>
        <v>1</v>
      </c>
      <c r="C158" s="36">
        <f>C184</f>
        <v>1</v>
      </c>
      <c r="D158" s="36">
        <f>D184</f>
        <v>71</v>
      </c>
      <c r="E158" s="36">
        <f>E184</f>
        <v>472</v>
      </c>
      <c r="F158" s="17"/>
    </row>
    <row r="159" spans="1:6" s="6" customFormat="1" ht="24" customHeight="1" x14ac:dyDescent="0.2">
      <c r="A159" s="32" t="s">
        <v>6</v>
      </c>
      <c r="B159" s="36">
        <f>B160</f>
        <v>28</v>
      </c>
      <c r="C159" s="36">
        <f t="shared" ref="C159:E159" si="40">C160</f>
        <v>293</v>
      </c>
      <c r="D159" s="36">
        <f t="shared" si="40"/>
        <v>2748</v>
      </c>
      <c r="E159" s="36">
        <f t="shared" si="40"/>
        <v>24981</v>
      </c>
      <c r="F159" s="17"/>
    </row>
    <row r="160" spans="1:6" s="6" customFormat="1" ht="23.25" customHeight="1" x14ac:dyDescent="0.2">
      <c r="A160" s="28" t="s">
        <v>6</v>
      </c>
      <c r="B160" s="37">
        <f>SUM(B161:B165)</f>
        <v>28</v>
      </c>
      <c r="C160" s="37">
        <f t="shared" ref="C160:E160" si="41">SUM(C161:C165)</f>
        <v>293</v>
      </c>
      <c r="D160" s="37">
        <f t="shared" si="41"/>
        <v>2748</v>
      </c>
      <c r="E160" s="37">
        <f t="shared" si="41"/>
        <v>24981</v>
      </c>
      <c r="F160" s="17"/>
    </row>
    <row r="161" spans="1:11" s="8" customFormat="1" ht="20.100000000000001" customHeight="1" x14ac:dyDescent="0.2">
      <c r="A161" s="24" t="s">
        <v>17</v>
      </c>
      <c r="B161" s="38">
        <v>16</v>
      </c>
      <c r="C161" s="38">
        <v>16</v>
      </c>
      <c r="D161" s="38">
        <v>348</v>
      </c>
      <c r="E161" s="40">
        <v>2313</v>
      </c>
      <c r="F161" s="7"/>
    </row>
    <row r="162" spans="1:11" s="8" customFormat="1" ht="20.100000000000001" customHeight="1" x14ac:dyDescent="0.2">
      <c r="A162" s="24" t="s">
        <v>19</v>
      </c>
      <c r="B162" s="38">
        <v>9</v>
      </c>
      <c r="C162" s="38">
        <v>270</v>
      </c>
      <c r="D162" s="38">
        <v>1827</v>
      </c>
      <c r="E162" s="40">
        <v>18234</v>
      </c>
      <c r="F162" s="7"/>
    </row>
    <row r="163" spans="1:11" s="5" customFormat="1" ht="20.100000000000001" customHeight="1" x14ac:dyDescent="0.2">
      <c r="A163" s="24" t="s">
        <v>20</v>
      </c>
      <c r="B163" s="41">
        <v>1</v>
      </c>
      <c r="C163" s="41">
        <v>1</v>
      </c>
      <c r="D163" s="41">
        <v>266</v>
      </c>
      <c r="E163" s="42">
        <v>1773</v>
      </c>
      <c r="F163" s="15"/>
    </row>
    <row r="164" spans="1:11" s="5" customFormat="1" ht="20.100000000000001" customHeight="1" x14ac:dyDescent="0.2">
      <c r="A164" s="24" t="s">
        <v>22</v>
      </c>
      <c r="B164" s="41">
        <v>1</v>
      </c>
      <c r="C164" s="41">
        <v>5</v>
      </c>
      <c r="D164" s="41">
        <v>251</v>
      </c>
      <c r="E164" s="42">
        <v>2286</v>
      </c>
      <c r="F164" s="15"/>
    </row>
    <row r="165" spans="1:11" s="5" customFormat="1" ht="20.100000000000001" customHeight="1" x14ac:dyDescent="0.2">
      <c r="A165" s="24" t="s">
        <v>25</v>
      </c>
      <c r="B165" s="41">
        <v>1</v>
      </c>
      <c r="C165" s="41">
        <v>1</v>
      </c>
      <c r="D165" s="41">
        <v>56</v>
      </c>
      <c r="E165" s="42">
        <v>375</v>
      </c>
      <c r="F165" s="15"/>
    </row>
    <row r="166" spans="1:11" s="5" customFormat="1" ht="23.25" customHeight="1" x14ac:dyDescent="0.2">
      <c r="A166" s="32" t="s">
        <v>7</v>
      </c>
      <c r="B166" s="36">
        <f>B167+B174</f>
        <v>247</v>
      </c>
      <c r="C166" s="36">
        <f t="shared" ref="C166:E166" si="42">C167+C174</f>
        <v>810</v>
      </c>
      <c r="D166" s="36">
        <f t="shared" si="42"/>
        <v>15580</v>
      </c>
      <c r="E166" s="36">
        <f t="shared" si="42"/>
        <v>74515</v>
      </c>
      <c r="F166" s="15"/>
    </row>
    <row r="167" spans="1:11" s="5" customFormat="1" ht="22.5" customHeight="1" x14ac:dyDescent="0.2">
      <c r="A167" s="28" t="s">
        <v>7</v>
      </c>
      <c r="B167" s="37">
        <f>SUM(B168:B173)</f>
        <v>244</v>
      </c>
      <c r="C167" s="37">
        <f t="shared" ref="C167:E167" si="43">SUM(C168:C173)</f>
        <v>587</v>
      </c>
      <c r="D167" s="37">
        <f t="shared" si="43"/>
        <v>12501</v>
      </c>
      <c r="E167" s="37">
        <f t="shared" si="43"/>
        <v>51008</v>
      </c>
      <c r="F167" s="15"/>
    </row>
    <row r="168" spans="1:11" s="8" customFormat="1" ht="20.100000000000001" customHeight="1" x14ac:dyDescent="0.2">
      <c r="A168" s="24" t="s">
        <v>17</v>
      </c>
      <c r="B168" s="38">
        <v>160</v>
      </c>
      <c r="C168" s="38">
        <v>160</v>
      </c>
      <c r="D168" s="38">
        <v>2992</v>
      </c>
      <c r="E168" s="40">
        <v>12671</v>
      </c>
      <c r="F168" s="7"/>
      <c r="H168" s="10"/>
      <c r="I168" s="10"/>
      <c r="J168" s="10"/>
      <c r="K168" s="10"/>
    </row>
    <row r="169" spans="1:11" s="12" customFormat="1" ht="20.100000000000001" customHeight="1" x14ac:dyDescent="0.2">
      <c r="A169" s="24" t="s">
        <v>18</v>
      </c>
      <c r="B169" s="38">
        <v>39</v>
      </c>
      <c r="C169" s="38">
        <v>78</v>
      </c>
      <c r="D169" s="38">
        <v>3917</v>
      </c>
      <c r="E169" s="40">
        <v>11282</v>
      </c>
      <c r="F169" s="11"/>
      <c r="H169" s="13"/>
      <c r="I169" s="13"/>
      <c r="J169" s="13"/>
      <c r="K169" s="13"/>
    </row>
    <row r="170" spans="1:11" s="8" customFormat="1" ht="20.100000000000001" customHeight="1" x14ac:dyDescent="0.2">
      <c r="A170" s="24" t="s">
        <v>19</v>
      </c>
      <c r="B170" s="38">
        <v>35</v>
      </c>
      <c r="C170" s="38">
        <v>301</v>
      </c>
      <c r="D170" s="38">
        <v>4284</v>
      </c>
      <c r="E170" s="40">
        <v>20371</v>
      </c>
      <c r="F170" s="7"/>
      <c r="H170" s="10"/>
      <c r="I170" s="10"/>
      <c r="J170" s="10"/>
      <c r="K170" s="10"/>
    </row>
    <row r="171" spans="1:11" s="5" customFormat="1" ht="20.100000000000001" customHeight="1" x14ac:dyDescent="0.2">
      <c r="A171" s="24" t="s">
        <v>20</v>
      </c>
      <c r="B171" s="41">
        <v>8</v>
      </c>
      <c r="C171" s="41">
        <v>23</v>
      </c>
      <c r="D171" s="41">
        <v>929</v>
      </c>
      <c r="E171" s="42">
        <v>3467</v>
      </c>
      <c r="F171" s="15"/>
    </row>
    <row r="172" spans="1:11" s="5" customFormat="1" ht="20.100000000000001" customHeight="1" x14ac:dyDescent="0.2">
      <c r="A172" s="24" t="s">
        <v>21</v>
      </c>
      <c r="B172" s="41">
        <v>1</v>
      </c>
      <c r="C172" s="41">
        <v>20</v>
      </c>
      <c r="D172" s="41">
        <v>285</v>
      </c>
      <c r="E172" s="42">
        <v>2588</v>
      </c>
      <c r="F172" s="15"/>
    </row>
    <row r="173" spans="1:11" s="5" customFormat="1" ht="23.25" customHeight="1" x14ac:dyDescent="0.2">
      <c r="A173" s="24" t="s">
        <v>25</v>
      </c>
      <c r="B173" s="41">
        <v>1</v>
      </c>
      <c r="C173" s="41">
        <v>5</v>
      </c>
      <c r="D173" s="41">
        <v>94</v>
      </c>
      <c r="E173" s="42">
        <v>629</v>
      </c>
      <c r="F173" s="15"/>
    </row>
    <row r="174" spans="1:11" s="6" customFormat="1" ht="20.100000000000001" customHeight="1" x14ac:dyDescent="0.2">
      <c r="A174" s="28" t="s">
        <v>8</v>
      </c>
      <c r="B174" s="37">
        <f>SUM(B175:B177)</f>
        <v>3</v>
      </c>
      <c r="C174" s="37">
        <f t="shared" ref="C174:E174" si="44">SUM(C175:C177)</f>
        <v>223</v>
      </c>
      <c r="D174" s="37">
        <f t="shared" si="44"/>
        <v>3079</v>
      </c>
      <c r="E174" s="37">
        <f t="shared" si="44"/>
        <v>23507</v>
      </c>
      <c r="F174" s="17"/>
    </row>
    <row r="175" spans="1:11" s="12" customFormat="1" ht="20.100000000000001" customHeight="1" x14ac:dyDescent="0.2">
      <c r="A175" s="24" t="s">
        <v>17</v>
      </c>
      <c r="B175" s="38">
        <v>1</v>
      </c>
      <c r="C175" s="38">
        <v>1</v>
      </c>
      <c r="D175" s="38">
        <v>64</v>
      </c>
      <c r="E175" s="40">
        <v>125</v>
      </c>
      <c r="F175" s="11"/>
    </row>
    <row r="176" spans="1:11" s="6" customFormat="1" ht="20.100000000000001" customHeight="1" x14ac:dyDescent="0.2">
      <c r="A176" s="24" t="s">
        <v>20</v>
      </c>
      <c r="B176" s="41">
        <v>1</v>
      </c>
      <c r="C176" s="41">
        <v>200</v>
      </c>
      <c r="D176" s="41">
        <v>1767</v>
      </c>
      <c r="E176" s="42">
        <v>22082</v>
      </c>
      <c r="F176" s="17"/>
    </row>
    <row r="177" spans="1:6" s="5" customFormat="1" ht="20.100000000000001" customHeight="1" x14ac:dyDescent="0.2">
      <c r="A177" s="24" t="s">
        <v>23</v>
      </c>
      <c r="B177" s="41">
        <v>1</v>
      </c>
      <c r="C177" s="41">
        <v>22</v>
      </c>
      <c r="D177" s="42">
        <v>1248</v>
      </c>
      <c r="E177" s="42">
        <v>1300</v>
      </c>
      <c r="F177" s="15"/>
    </row>
    <row r="178" spans="1:6" s="15" customFormat="1" ht="20.100000000000001" customHeight="1" x14ac:dyDescent="0.2">
      <c r="A178" s="49" t="s">
        <v>29</v>
      </c>
      <c r="B178" s="50">
        <f>B179+B185</f>
        <v>607</v>
      </c>
      <c r="C178" s="50">
        <f t="shared" ref="C178:D178" si="45">C179+C185</f>
        <v>634</v>
      </c>
      <c r="D178" s="50">
        <f t="shared" si="45"/>
        <v>9552</v>
      </c>
      <c r="E178" s="51">
        <f t="shared" ref="E178" si="46">E179+E185</f>
        <v>50244</v>
      </c>
    </row>
    <row r="179" spans="1:6" s="5" customFormat="1" ht="20.100000000000001" customHeight="1" x14ac:dyDescent="0.2">
      <c r="A179" s="28" t="s">
        <v>5</v>
      </c>
      <c r="B179" s="37">
        <f>SUM(B180:B184)</f>
        <v>61</v>
      </c>
      <c r="C179" s="37">
        <f t="shared" ref="C179:E179" si="47">SUM(C180:C184)</f>
        <v>88</v>
      </c>
      <c r="D179" s="37">
        <f t="shared" si="47"/>
        <v>2569</v>
      </c>
      <c r="E179" s="37">
        <f t="shared" si="47"/>
        <v>8214</v>
      </c>
      <c r="F179" s="15"/>
    </row>
    <row r="180" spans="1:6" s="8" customFormat="1" ht="20.100000000000001" customHeight="1" x14ac:dyDescent="0.2">
      <c r="A180" s="24" t="s">
        <v>17</v>
      </c>
      <c r="B180" s="38">
        <v>55</v>
      </c>
      <c r="C180" s="38">
        <v>55</v>
      </c>
      <c r="D180" s="38">
        <v>2005</v>
      </c>
      <c r="E180" s="40">
        <v>4482</v>
      </c>
      <c r="F180" s="7"/>
    </row>
    <row r="181" spans="1:6" s="8" customFormat="1" ht="20.100000000000001" customHeight="1" x14ac:dyDescent="0.2">
      <c r="A181" s="24" t="s">
        <v>18</v>
      </c>
      <c r="B181" s="38">
        <v>1</v>
      </c>
      <c r="C181" s="38">
        <v>2</v>
      </c>
      <c r="D181" s="38">
        <v>57</v>
      </c>
      <c r="E181" s="40">
        <v>126</v>
      </c>
      <c r="F181" s="7"/>
    </row>
    <row r="182" spans="1:6" s="8" customFormat="1" ht="20.100000000000001" customHeight="1" x14ac:dyDescent="0.2">
      <c r="A182" s="24" t="s">
        <v>19</v>
      </c>
      <c r="B182" s="38">
        <v>2</v>
      </c>
      <c r="C182" s="38">
        <v>8</v>
      </c>
      <c r="D182" s="38">
        <v>226</v>
      </c>
      <c r="E182" s="40">
        <v>504</v>
      </c>
      <c r="F182" s="7"/>
    </row>
    <row r="183" spans="1:6" s="5" customFormat="1" ht="20.100000000000001" customHeight="1" x14ac:dyDescent="0.2">
      <c r="A183" s="24" t="s">
        <v>22</v>
      </c>
      <c r="B183" s="41">
        <v>2</v>
      </c>
      <c r="C183" s="41">
        <v>22</v>
      </c>
      <c r="D183" s="41">
        <v>210</v>
      </c>
      <c r="E183" s="42">
        <v>2630</v>
      </c>
      <c r="F183" s="15"/>
    </row>
    <row r="184" spans="1:6" s="5" customFormat="1" ht="20.100000000000001" customHeight="1" x14ac:dyDescent="0.2">
      <c r="A184" s="24" t="s">
        <v>26</v>
      </c>
      <c r="B184" s="41">
        <v>1</v>
      </c>
      <c r="C184" s="41">
        <v>1</v>
      </c>
      <c r="D184" s="41">
        <v>71</v>
      </c>
      <c r="E184" s="42">
        <v>472</v>
      </c>
      <c r="F184" s="15"/>
    </row>
    <row r="185" spans="1:6" s="8" customFormat="1" ht="20.100000000000001" customHeight="1" x14ac:dyDescent="0.2">
      <c r="A185" s="28" t="s">
        <v>28</v>
      </c>
      <c r="B185" s="43">
        <f>SUM(B186)</f>
        <v>546</v>
      </c>
      <c r="C185" s="43">
        <f t="shared" ref="C185:E185" si="48">SUM(C186)</f>
        <v>546</v>
      </c>
      <c r="D185" s="43">
        <f t="shared" si="48"/>
        <v>6983</v>
      </c>
      <c r="E185" s="46">
        <f t="shared" si="48"/>
        <v>42030</v>
      </c>
      <c r="F185" s="7"/>
    </row>
    <row r="186" spans="1:6" s="8" customFormat="1" ht="20.100000000000001" customHeight="1" x14ac:dyDescent="0.2">
      <c r="A186" s="24" t="s">
        <v>17</v>
      </c>
      <c r="B186" s="38">
        <v>546</v>
      </c>
      <c r="C186" s="38">
        <v>546</v>
      </c>
      <c r="D186" s="38">
        <v>6983</v>
      </c>
      <c r="E186" s="40">
        <v>42030</v>
      </c>
      <c r="F186" s="7"/>
    </row>
    <row r="187" spans="1:6" s="8" customFormat="1" ht="7.5" customHeight="1" x14ac:dyDescent="0.2">
      <c r="A187" s="52"/>
      <c r="B187" s="52"/>
      <c r="C187" s="52"/>
      <c r="D187" s="52"/>
      <c r="E187" s="56"/>
      <c r="F187" s="7"/>
    </row>
    <row r="188" spans="1:6" s="5" customFormat="1" ht="16.5" customHeight="1" x14ac:dyDescent="0.2">
      <c r="A188" s="53" t="s">
        <v>9</v>
      </c>
      <c r="B188" s="54"/>
      <c r="C188" s="54"/>
      <c r="D188" s="54"/>
      <c r="E188" s="54"/>
      <c r="F188" s="15"/>
    </row>
    <row r="189" spans="1:6" s="5" customFormat="1" ht="12" customHeight="1" x14ac:dyDescent="0.2">
      <c r="A189" s="54" t="s">
        <v>10</v>
      </c>
      <c r="B189" s="54"/>
      <c r="C189" s="54"/>
      <c r="D189" s="54"/>
      <c r="E189" s="54"/>
      <c r="F189" s="15"/>
    </row>
    <row r="190" spans="1:6" s="5" customFormat="1" ht="12" customHeight="1" x14ac:dyDescent="0.2">
      <c r="A190" s="57" t="s">
        <v>35</v>
      </c>
      <c r="B190" s="54"/>
      <c r="C190" s="54"/>
      <c r="D190" s="54"/>
      <c r="E190" s="54"/>
      <c r="F190" s="15"/>
    </row>
    <row r="191" spans="1:6" s="5" customFormat="1" ht="12" customHeight="1" x14ac:dyDescent="0.2">
      <c r="A191" s="57" t="s">
        <v>34</v>
      </c>
      <c r="B191" s="54"/>
      <c r="C191" s="54"/>
      <c r="D191" s="54"/>
      <c r="E191" s="54"/>
      <c r="F191" s="15"/>
    </row>
    <row r="192" spans="1:6" s="5" customFormat="1" ht="12" customHeight="1" x14ac:dyDescent="0.2">
      <c r="A192" s="57" t="s">
        <v>32</v>
      </c>
      <c r="B192" s="54"/>
      <c r="C192" s="54"/>
      <c r="D192" s="54"/>
      <c r="E192" s="54"/>
      <c r="F192" s="15"/>
    </row>
    <row r="193" spans="1:6" s="5" customFormat="1" ht="12" customHeight="1" x14ac:dyDescent="0.2">
      <c r="A193" s="57" t="s">
        <v>36</v>
      </c>
      <c r="B193" s="54"/>
      <c r="C193" s="54"/>
      <c r="D193" s="54"/>
      <c r="E193" s="54"/>
      <c r="F193" s="15"/>
    </row>
    <row r="194" spans="1:6" s="5" customFormat="1" ht="12" customHeight="1" x14ac:dyDescent="0.2">
      <c r="A194" s="55" t="s">
        <v>11</v>
      </c>
      <c r="B194" s="54"/>
      <c r="C194" s="54"/>
      <c r="D194" s="54"/>
      <c r="E194" s="54"/>
      <c r="F194" s="15"/>
    </row>
  </sheetData>
  <mergeCells count="6">
    <mergeCell ref="A1:E1"/>
    <mergeCell ref="A2:E2"/>
    <mergeCell ref="A3:E3"/>
    <mergeCell ref="A6:A7"/>
    <mergeCell ref="B6:E6"/>
    <mergeCell ref="A4:E4"/>
  </mergeCells>
  <pageMargins left="0.74803149606299213" right="0.74803149606299213" top="0.98425196850393704" bottom="0.98425196850393704" header="0" footer="0"/>
  <pageSetup scale="83" orientation="portrait" r:id="rId1"/>
  <headerFooter alignWithMargins="0"/>
  <ignoredErrors>
    <ignoredError sqref="B67:E6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</vt:lpstr>
      <vt:lpstr>'Cuadro 10 '!Área_de_impresión</vt:lpstr>
      <vt:lpstr>'Cuadro 10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JOAO VASQUEZ</cp:lastModifiedBy>
  <cp:lastPrinted>2022-03-14T13:57:47Z</cp:lastPrinted>
  <dcterms:created xsi:type="dcterms:W3CDTF">2022-02-07T20:06:32Z</dcterms:created>
  <dcterms:modified xsi:type="dcterms:W3CDTF">2022-03-14T13:58:22Z</dcterms:modified>
</cp:coreProperties>
</file>